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CIES 2013 - Table 1 - Table 1" sheetId="1" r:id="rId1"/>
  </sheets>
  <definedNames/>
  <calcPr fullCalcOnLoad="1"/>
</workbook>
</file>

<file path=xl/sharedStrings.xml><?xml version="1.0" encoding="utf-8"?>
<sst xmlns="http://schemas.openxmlformats.org/spreadsheetml/2006/main" count="477" uniqueCount="154">
  <si>
    <t>18.6.13</t>
  </si>
  <si>
    <t xml:space="preserve">The ‘objective’ market values of the 60 most valuable </t>
  </si>
  <si>
    <t>Valuations from:</t>
  </si>
  <si>
    <r>
      <rPr>
        <u val="single"/>
        <sz val="12"/>
        <color indexed="12"/>
        <rFont val="Georgia"/>
        <family val="0"/>
      </rPr>
      <t>http://www.football-observatory.com/</t>
    </r>
  </si>
  <si>
    <t>Read more:</t>
  </si>
  <si>
    <r>
      <rPr>
        <u val="single"/>
        <sz val="12"/>
        <color indexed="12"/>
        <rFont val="Georgia"/>
        <family val="0"/>
      </rPr>
      <t>http://www.football-observatory.com/CIES-Football-Observatory-Annual,722</t>
    </r>
  </si>
  <si>
    <t>footballers in Europe’s ‘Big 5’ divisions at 1 June 2013</t>
  </si>
  <si>
    <t>Graphic by:</t>
  </si>
  <si>
    <r>
      <rPr>
        <u val="single"/>
        <sz val="12"/>
        <color indexed="12"/>
        <rFont val="Georgia"/>
        <family val="0"/>
      </rPr>
      <t>http://www.sportingintelligence.com/</t>
    </r>
  </si>
  <si>
    <r>
      <rPr>
        <u val="single"/>
        <sz val="12"/>
        <color indexed="12"/>
        <rFont val="Georgia"/>
        <family val="0"/>
      </rPr>
      <t>http://www.sportingintelligence.com/2013/06/17/from-200m-messi-to-20m-lukaku-europes-60-most-valuable-players-this-summer-170602/</t>
    </r>
  </si>
  <si>
    <t>Rank</t>
  </si>
  <si>
    <t>Player</t>
  </si>
  <si>
    <t>Club</t>
  </si>
  <si>
    <t>Price range (€m)</t>
  </si>
  <si>
    <t>Price range (£m)</t>
  </si>
  <si>
    <t>Nationality</t>
  </si>
  <si>
    <t>Age at 1 June 2013</t>
  </si>
  <si>
    <t>Position</t>
  </si>
  <si>
    <t>Contract to...</t>
  </si>
  <si>
    <t>Notes</t>
  </si>
  <si>
    <r>
      <rPr>
        <sz val="12"/>
        <color indexed="63"/>
        <rFont val="Georgia Bold"/>
        <family val="0"/>
      </rPr>
      <t>Lionel Messi</t>
    </r>
  </si>
  <si>
    <t>Barcelona</t>
  </si>
  <si>
    <t>-</t>
  </si>
  <si>
    <t>Argentina</t>
  </si>
  <si>
    <t>F</t>
  </si>
  <si>
    <r>
      <rPr>
        <sz val="12"/>
        <color indexed="63"/>
        <rFont val="Georgia Bold"/>
        <family val="0"/>
      </rPr>
      <t>Cristiano Ronaldo</t>
    </r>
  </si>
  <si>
    <t>Real Madrid</t>
  </si>
  <si>
    <t>Portugal</t>
  </si>
  <si>
    <t>F / W</t>
  </si>
  <si>
    <r>
      <rPr>
        <sz val="12"/>
        <color indexed="63"/>
        <rFont val="Georgia Bold"/>
        <family val="0"/>
      </rPr>
      <t xml:space="preserve">Edison Cavani </t>
    </r>
  </si>
  <si>
    <t>Napoli</t>
  </si>
  <si>
    <t>Uruguay</t>
  </si>
  <si>
    <r>
      <rPr>
        <sz val="12"/>
        <color indexed="63"/>
        <rFont val="Georgia Bold"/>
        <family val="0"/>
      </rPr>
      <t xml:space="preserve">Eden Hazard </t>
    </r>
  </si>
  <si>
    <t>Chelsea</t>
  </si>
  <si>
    <t>Belgium</t>
  </si>
  <si>
    <t>M</t>
  </si>
  <si>
    <r>
      <rPr>
        <sz val="12"/>
        <color indexed="63"/>
        <rFont val="Georgia Bold"/>
        <family val="0"/>
      </rPr>
      <t>Sergio Aguero</t>
    </r>
  </si>
  <si>
    <t>Man City</t>
  </si>
  <si>
    <r>
      <rPr>
        <sz val="12"/>
        <color indexed="63"/>
        <rFont val="Georgia Bold"/>
        <family val="0"/>
      </rPr>
      <t>Radamel Falcao **</t>
    </r>
  </si>
  <si>
    <t>Atletico Madrid</t>
  </si>
  <si>
    <t>Colombia</t>
  </si>
  <si>
    <t>Signed five-year contract with Monaco, summer 2013</t>
  </si>
  <si>
    <r>
      <rPr>
        <sz val="12"/>
        <color indexed="63"/>
        <rFont val="Georgia Bold"/>
        <family val="0"/>
      </rPr>
      <t xml:space="preserve">Mario Balotelli </t>
    </r>
  </si>
  <si>
    <t xml:space="preserve">Milan </t>
  </si>
  <si>
    <t>Italy</t>
  </si>
  <si>
    <r>
      <rPr>
        <sz val="12"/>
        <color indexed="63"/>
        <rFont val="Georgia Bold"/>
        <family val="0"/>
      </rPr>
      <t xml:space="preserve">Wayne Rooney </t>
    </r>
  </si>
  <si>
    <t xml:space="preserve">Man Utd </t>
  </si>
  <si>
    <t>England</t>
  </si>
  <si>
    <r>
      <rPr>
        <sz val="12"/>
        <color indexed="63"/>
        <rFont val="Georgia Bold"/>
        <family val="0"/>
      </rPr>
      <t xml:space="preserve">Gareth Bale </t>
    </r>
  </si>
  <si>
    <t xml:space="preserve">Tottenham </t>
  </si>
  <si>
    <t>Wales</t>
  </si>
  <si>
    <r>
      <rPr>
        <sz val="12"/>
        <color indexed="63"/>
        <rFont val="Georgia Bold"/>
        <family val="0"/>
      </rPr>
      <t xml:space="preserve">David Silva </t>
    </r>
  </si>
  <si>
    <t>Spain</t>
  </si>
  <si>
    <r>
      <rPr>
        <sz val="12"/>
        <color indexed="63"/>
        <rFont val="Georgia Bold"/>
        <family val="0"/>
      </rPr>
      <t>Mario Götze **</t>
    </r>
  </si>
  <si>
    <t xml:space="preserve">B. Dortmund </t>
  </si>
  <si>
    <t>Germany</t>
  </si>
  <si>
    <t>Agreed moved to Bayern Munich, summer 2013, €37m</t>
  </si>
  <si>
    <r>
      <rPr>
        <sz val="12"/>
        <color indexed="63"/>
        <rFont val="Georgia Bold"/>
        <family val="0"/>
      </rPr>
      <t xml:space="preserve">Karim Benzema </t>
    </r>
  </si>
  <si>
    <t>France</t>
  </si>
  <si>
    <r>
      <rPr>
        <sz val="12"/>
        <color indexed="63"/>
        <rFont val="Georgia Bold"/>
        <family val="0"/>
      </rPr>
      <t xml:space="preserve">Sergio Ramos </t>
    </r>
  </si>
  <si>
    <t>D</t>
  </si>
  <si>
    <r>
      <rPr>
        <sz val="12"/>
        <color indexed="63"/>
        <rFont val="Georgia Bold"/>
        <family val="0"/>
      </rPr>
      <t xml:space="preserve">Andrés Iniesta </t>
    </r>
  </si>
  <si>
    <t xml:space="preserve">Barcelona </t>
  </si>
  <si>
    <r>
      <rPr>
        <sz val="12"/>
        <color indexed="63"/>
        <rFont val="Georgia Bold"/>
        <family val="0"/>
      </rPr>
      <t xml:space="preserve">Cesc Fàbregas </t>
    </r>
  </si>
  <si>
    <r>
      <rPr>
        <sz val="12"/>
        <color indexed="63"/>
        <rFont val="Georgia Bold"/>
        <family val="0"/>
      </rPr>
      <t xml:space="preserve">Robin van Persie </t>
    </r>
  </si>
  <si>
    <t>Netherlands</t>
  </si>
  <si>
    <r>
      <rPr>
        <sz val="12"/>
        <color indexed="63"/>
        <rFont val="Georgia Bold"/>
        <family val="0"/>
      </rPr>
      <t xml:space="preserve">Sergio Busquets </t>
    </r>
  </si>
  <si>
    <t>DM</t>
  </si>
  <si>
    <r>
      <rPr>
        <sz val="12"/>
        <color indexed="63"/>
        <rFont val="Georgia Bold"/>
        <family val="0"/>
      </rPr>
      <t xml:space="preserve">Thomas Muller </t>
    </r>
  </si>
  <si>
    <t xml:space="preserve">Bayern Munich </t>
  </si>
  <si>
    <r>
      <rPr>
        <sz val="12"/>
        <color indexed="63"/>
        <rFont val="Georgia Bold"/>
        <family val="0"/>
      </rPr>
      <t xml:space="preserve">Santi Cazorla </t>
    </r>
  </si>
  <si>
    <t>Arsenal</t>
  </si>
  <si>
    <r>
      <rPr>
        <sz val="12"/>
        <color indexed="63"/>
        <rFont val="Georgia Bold"/>
        <family val="0"/>
      </rPr>
      <t xml:space="preserve">Luis Suárez </t>
    </r>
  </si>
  <si>
    <t>Liverpool</t>
  </si>
  <si>
    <t>21=</t>
  </si>
  <si>
    <r>
      <rPr>
        <sz val="12"/>
        <color indexed="63"/>
        <rFont val="Georgia Bold"/>
        <family val="0"/>
      </rPr>
      <t xml:space="preserve">Juan Mata </t>
    </r>
  </si>
  <si>
    <r>
      <rPr>
        <sz val="12"/>
        <color indexed="63"/>
        <rFont val="Georgia Bold"/>
        <family val="0"/>
      </rPr>
      <t xml:space="preserve">Mesut Özil </t>
    </r>
  </si>
  <si>
    <r>
      <rPr>
        <sz val="12"/>
        <color indexed="63"/>
        <rFont val="Georgia Bold"/>
        <family val="0"/>
      </rPr>
      <t xml:space="preserve">Gerard Piqué </t>
    </r>
  </si>
  <si>
    <r>
      <rPr>
        <sz val="12"/>
        <color indexed="63"/>
        <rFont val="Georgia Bold"/>
        <family val="0"/>
      </rPr>
      <t xml:space="preserve">Stephan El Shaarawy </t>
    </r>
  </si>
  <si>
    <r>
      <rPr>
        <sz val="12"/>
        <color indexed="63"/>
        <rFont val="Georgia Bold"/>
        <family val="0"/>
      </rPr>
      <t xml:space="preserve">Franck Ribéry </t>
    </r>
  </si>
  <si>
    <r>
      <rPr>
        <sz val="12"/>
        <color indexed="63"/>
        <rFont val="Georgia Bold"/>
        <family val="0"/>
      </rPr>
      <t xml:space="preserve">Lucas Moura </t>
    </r>
  </si>
  <si>
    <t xml:space="preserve">PSG </t>
  </si>
  <si>
    <t>Brazil</t>
  </si>
  <si>
    <t>Bastian Schweinsteiger</t>
  </si>
  <si>
    <r>
      <rPr>
        <sz val="12"/>
        <color indexed="63"/>
        <rFont val="Georgia Bold"/>
        <family val="0"/>
      </rPr>
      <t>Erik Lamela</t>
    </r>
  </si>
  <si>
    <t>AS Roma</t>
  </si>
  <si>
    <r>
      <rPr>
        <sz val="12"/>
        <color indexed="63"/>
        <rFont val="Georgia Bold"/>
        <family val="0"/>
      </rPr>
      <t xml:space="preserve">Theo Walcott </t>
    </r>
  </si>
  <si>
    <r>
      <rPr>
        <sz val="12"/>
        <color indexed="63"/>
        <rFont val="Georgia Bold"/>
        <family val="0"/>
      </rPr>
      <t xml:space="preserve">Thiago Silva </t>
    </r>
  </si>
  <si>
    <t>31=</t>
  </si>
  <si>
    <r>
      <rPr>
        <sz val="12"/>
        <color indexed="63"/>
        <rFont val="Georgia Bold"/>
        <family val="0"/>
      </rPr>
      <t xml:space="preserve">Pedro Rodríguez </t>
    </r>
  </si>
  <si>
    <r>
      <rPr>
        <sz val="12"/>
        <color indexed="63"/>
        <rFont val="Georgia Bold"/>
        <family val="0"/>
      </rPr>
      <t xml:space="preserve">Toni Kroos </t>
    </r>
  </si>
  <si>
    <r>
      <rPr>
        <sz val="12"/>
        <color indexed="63"/>
        <rFont val="Georgia Bold"/>
        <family val="0"/>
      </rPr>
      <t xml:space="preserve">Claudio Marchisio </t>
    </r>
  </si>
  <si>
    <t>Juventus</t>
  </si>
  <si>
    <r>
      <rPr>
        <sz val="12"/>
        <color indexed="63"/>
        <rFont val="Georgia Bold"/>
        <family val="0"/>
      </rPr>
      <t>André Schurrle **</t>
    </r>
  </si>
  <si>
    <t xml:space="preserve">B .Leverkusen </t>
  </si>
  <si>
    <t>Agreed moved to Chelsea, summer 2013, five-year contract</t>
  </si>
  <si>
    <r>
      <rPr>
        <sz val="12"/>
        <color indexed="63"/>
        <rFont val="Georgia Bold"/>
        <family val="0"/>
      </rPr>
      <t xml:space="preserve">Vincent Kompany </t>
    </r>
  </si>
  <si>
    <r>
      <rPr>
        <sz val="12"/>
        <color indexed="63"/>
        <rFont val="Georgia Bold"/>
        <family val="0"/>
      </rPr>
      <t xml:space="preserve">Daniel Sturridge </t>
    </r>
  </si>
  <si>
    <r>
      <rPr>
        <sz val="12"/>
        <color indexed="63"/>
        <rFont val="Georgia Bold"/>
        <family val="0"/>
      </rPr>
      <t xml:space="preserve">Marek Hamšík </t>
    </r>
  </si>
  <si>
    <t>Slovakia</t>
  </si>
  <si>
    <r>
      <rPr>
        <sz val="12"/>
        <color indexed="63"/>
        <rFont val="Georgia Bold"/>
        <family val="0"/>
      </rPr>
      <t xml:space="preserve">Gonzalo Higuaín </t>
    </r>
  </si>
  <si>
    <r>
      <rPr>
        <sz val="12"/>
        <color indexed="63"/>
        <rFont val="Georgia Bold"/>
        <family val="0"/>
      </rPr>
      <t xml:space="preserve">Ángel Di María </t>
    </r>
  </si>
  <si>
    <r>
      <rPr>
        <sz val="12"/>
        <color indexed="63"/>
        <rFont val="Georgia Bold"/>
        <family val="0"/>
      </rPr>
      <t xml:space="preserve">Marco Reus </t>
    </r>
  </si>
  <si>
    <r>
      <rPr>
        <sz val="12"/>
        <color indexed="63"/>
        <rFont val="Georgia Bold"/>
        <family val="0"/>
      </rPr>
      <t xml:space="preserve">Arturo Vidal </t>
    </r>
  </si>
  <si>
    <t>Chile</t>
  </si>
  <si>
    <t>42=</t>
  </si>
  <si>
    <r>
      <rPr>
        <sz val="12"/>
        <color indexed="63"/>
        <rFont val="Georgia Bold"/>
        <family val="0"/>
      </rPr>
      <t xml:space="preserve">Shinji Kagawa </t>
    </r>
  </si>
  <si>
    <t>Japan</t>
  </si>
  <si>
    <r>
      <rPr>
        <sz val="12"/>
        <color indexed="63"/>
        <rFont val="Georgia Bold"/>
        <family val="0"/>
      </rPr>
      <t xml:space="preserve">Javier Hernández </t>
    </r>
  </si>
  <si>
    <t>Mexico</t>
  </si>
  <si>
    <r>
      <rPr>
        <sz val="12"/>
        <color indexed="63"/>
        <rFont val="Georgia Bold"/>
        <family val="0"/>
      </rPr>
      <t xml:space="preserve">Oscar dos Santos </t>
    </r>
  </si>
  <si>
    <r>
      <rPr>
        <sz val="12"/>
        <color indexed="63"/>
        <rFont val="Georgia Bold"/>
        <family val="0"/>
      </rPr>
      <t xml:space="preserve">Yaya Touré </t>
    </r>
  </si>
  <si>
    <t>Ivory Coast</t>
  </si>
  <si>
    <r>
      <rPr>
        <sz val="12"/>
        <color indexed="63"/>
        <rFont val="Georgia Bold"/>
        <family val="0"/>
      </rPr>
      <t xml:space="preserve">David de Gea </t>
    </r>
  </si>
  <si>
    <t>GK</t>
  </si>
  <si>
    <r>
      <rPr>
        <sz val="12"/>
        <color indexed="63"/>
        <rFont val="Georgia Bold"/>
        <family val="0"/>
      </rPr>
      <t xml:space="preserve">Manuel Neuer </t>
    </r>
  </si>
  <si>
    <r>
      <rPr>
        <sz val="12"/>
        <color indexed="63"/>
        <rFont val="Georgia Bold"/>
        <family val="0"/>
      </rPr>
      <t xml:space="preserve">Jordi Alba </t>
    </r>
  </si>
  <si>
    <r>
      <rPr>
        <sz val="12"/>
        <color indexed="63"/>
        <rFont val="Georgia Bold"/>
        <family val="0"/>
      </rPr>
      <t xml:space="preserve">Luka Modrić </t>
    </r>
  </si>
  <si>
    <t>Croatia</t>
  </si>
  <si>
    <r>
      <rPr>
        <sz val="12"/>
        <color indexed="63"/>
        <rFont val="Georgia Bold"/>
        <family val="0"/>
      </rPr>
      <t xml:space="preserve">Joe Hart </t>
    </r>
  </si>
  <si>
    <r>
      <rPr>
        <sz val="12"/>
        <color indexed="63"/>
        <rFont val="Georgia Bold"/>
        <family val="0"/>
      </rPr>
      <t xml:space="preserve">Jack Wilshere </t>
    </r>
  </si>
  <si>
    <r>
      <rPr>
        <sz val="12"/>
        <color indexed="63"/>
        <rFont val="Georgia Bold"/>
        <family val="0"/>
      </rPr>
      <t xml:space="preserve">Danny Welbeck </t>
    </r>
  </si>
  <si>
    <r>
      <rPr>
        <sz val="12"/>
        <color indexed="63"/>
        <rFont val="Georgia Bold"/>
        <family val="0"/>
      </rPr>
      <t xml:space="preserve">Stevan Jovetić </t>
    </r>
  </si>
  <si>
    <t>Fiorentina</t>
  </si>
  <si>
    <t>Montenegro</t>
  </si>
  <si>
    <r>
      <rPr>
        <sz val="12"/>
        <color indexed="63"/>
        <rFont val="Georgia Bold"/>
        <family val="0"/>
      </rPr>
      <t xml:space="preserve">Marouane Fellaini </t>
    </r>
  </si>
  <si>
    <t xml:space="preserve">Everton </t>
  </si>
  <si>
    <r>
      <rPr>
        <sz val="12"/>
        <color indexed="63"/>
        <rFont val="Georgia Bold"/>
        <family val="0"/>
      </rPr>
      <t xml:space="preserve">Mats Hummels </t>
    </r>
  </si>
  <si>
    <r>
      <rPr>
        <sz val="12"/>
        <color indexed="63"/>
        <rFont val="Georgia Bold"/>
        <family val="0"/>
      </rPr>
      <t xml:space="preserve">Phil Jones </t>
    </r>
  </si>
  <si>
    <t>Man Utd</t>
  </si>
  <si>
    <r>
      <rPr>
        <sz val="12"/>
        <color indexed="63"/>
        <rFont val="Georgia Bold"/>
        <family val="0"/>
      </rPr>
      <t xml:space="preserve">Robert Lewandowski </t>
    </r>
  </si>
  <si>
    <r>
      <rPr>
        <sz val="12"/>
        <color indexed="63"/>
        <rFont val="Georgia Bold"/>
        <family val="0"/>
      </rPr>
      <t xml:space="preserve">Jan Vertonghen </t>
    </r>
  </si>
  <si>
    <r>
      <rPr>
        <sz val="12"/>
        <color indexed="63"/>
        <rFont val="Georgia Bold"/>
        <family val="0"/>
      </rPr>
      <t xml:space="preserve">Isco Alarcón </t>
    </r>
  </si>
  <si>
    <t>Malaga</t>
  </si>
  <si>
    <r>
      <rPr>
        <sz val="12"/>
        <color indexed="63"/>
        <rFont val="Georgia Bold"/>
        <family val="0"/>
      </rPr>
      <t xml:space="preserve">Romelu Lukaku </t>
    </r>
  </si>
  <si>
    <t>** Players in red have moved from their stated clubs or agreed to move since being evaluated **</t>
  </si>
  <si>
    <t>NB: price range here only for top-60 players combined</t>
  </si>
  <si>
    <t>Summary by clubs</t>
  </si>
  <si>
    <t>7/60 players</t>
  </si>
  <si>
    <t>Man United</t>
  </si>
  <si>
    <t>5/60 players</t>
  </si>
  <si>
    <t>Bayern Munich</t>
  </si>
  <si>
    <t>4/60 players</t>
  </si>
  <si>
    <t>Dortmund</t>
  </si>
  <si>
    <t>3/60 players</t>
  </si>
  <si>
    <t>2/60 players</t>
  </si>
  <si>
    <t>Milan</t>
  </si>
  <si>
    <t>Tottenham</t>
  </si>
  <si>
    <t>PSG</t>
  </si>
  <si>
    <t>1/60 players</t>
  </si>
  <si>
    <t>Roma</t>
  </si>
  <si>
    <t>Leverkusen</t>
  </si>
  <si>
    <t>Everton</t>
  </si>
  <si>
    <t>Data / Graphic: CIES Football Observatory / Sportingintelligence</t>
  </si>
</sst>
</file>

<file path=xl/styles.xml><?xml version="1.0" encoding="utf-8"?>
<styleSheet xmlns="http://schemas.openxmlformats.org/spreadsheetml/2006/main">
  <numFmts count="2">
    <numFmt numFmtId="59" formatCode="0.0"/>
    <numFmt numFmtId="60" formatCode="#,##0.0"/>
  </numFmts>
  <fonts count="22">
    <font>
      <sz val="11"/>
      <color indexed="63"/>
      <name val="Helvetica Neue"/>
      <family val="0"/>
    </font>
    <font>
      <b/>
      <sz val="10"/>
      <color indexed="63"/>
      <name val="Helvetica Neue"/>
      <family val="0"/>
    </font>
    <font>
      <sz val="10"/>
      <color indexed="63"/>
      <name val="Helvetica Neue"/>
      <family val="0"/>
    </font>
    <font>
      <sz val="10"/>
      <color indexed="63"/>
      <name val="Georgia"/>
      <family val="0"/>
    </font>
    <font>
      <sz val="12"/>
      <color indexed="63"/>
      <name val="Georgia"/>
      <family val="0"/>
    </font>
    <font>
      <sz val="12"/>
      <color indexed="63"/>
      <name val="Georgia Bold"/>
      <family val="0"/>
    </font>
    <font>
      <sz val="19"/>
      <color indexed="63"/>
      <name val="Georgia Bold"/>
      <family val="0"/>
    </font>
    <font>
      <sz val="12"/>
      <color indexed="10"/>
      <name val="Georgia Bold"/>
      <family val="0"/>
    </font>
    <font>
      <sz val="12"/>
      <color indexed="11"/>
      <name val="Georgia"/>
      <family val="0"/>
    </font>
    <font>
      <u val="single"/>
      <sz val="12"/>
      <color indexed="12"/>
      <name val="Georgia"/>
      <family val="0"/>
    </font>
    <font>
      <sz val="12"/>
      <color indexed="13"/>
      <name val="Georgia Bold"/>
      <family val="0"/>
    </font>
    <font>
      <sz val="18"/>
      <color indexed="11"/>
      <name val="Georgia Bold"/>
      <family val="0"/>
    </font>
    <font>
      <sz val="12"/>
      <color indexed="63"/>
      <name val="Georgia Italic"/>
      <family val="0"/>
    </font>
    <font>
      <sz val="12"/>
      <color indexed="14"/>
      <name val="Georgia Bold"/>
      <family val="0"/>
    </font>
    <font>
      <sz val="12"/>
      <color indexed="15"/>
      <name val="Georgia"/>
      <family val="0"/>
    </font>
    <font>
      <sz val="12"/>
      <color indexed="16"/>
      <name val="Georgia"/>
      <family val="0"/>
    </font>
    <font>
      <sz val="12"/>
      <color indexed="63"/>
      <name val="Georgia Bold Italic"/>
      <family val="0"/>
    </font>
    <font>
      <sz val="12"/>
      <color indexed="16"/>
      <name val="Georgia Bold"/>
      <family val="0"/>
    </font>
    <font>
      <sz val="12"/>
      <color indexed="15"/>
      <name val="Georgia Bold"/>
      <family val="0"/>
    </font>
    <font>
      <sz val="12"/>
      <color indexed="11"/>
      <name val="Georgia Bold"/>
      <family val="0"/>
    </font>
    <font>
      <sz val="12"/>
      <color indexed="17"/>
      <name val="Georgia Bold"/>
      <family val="0"/>
    </font>
    <font>
      <sz val="10"/>
      <color indexed="17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left" vertical="top"/>
    </xf>
    <xf numFmtId="0" fontId="7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vertical="top"/>
    </xf>
    <xf numFmtId="0" fontId="10" fillId="3" borderId="1" xfId="0" applyNumberFormat="1" applyFont="1" applyFill="1" applyBorder="1" applyAlignment="1">
      <alignment vertical="top"/>
    </xf>
    <xf numFmtId="0" fontId="11" fillId="3" borderId="1" xfId="0" applyNumberFormat="1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center" vertical="top"/>
    </xf>
    <xf numFmtId="0" fontId="12" fillId="3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vertical="top"/>
    </xf>
    <xf numFmtId="59" fontId="13" fillId="3" borderId="1" xfId="0" applyNumberFormat="1" applyFont="1" applyFill="1" applyBorder="1" applyAlignment="1">
      <alignment horizontal="center" vertical="top"/>
    </xf>
    <xf numFmtId="0" fontId="13" fillId="3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vertical="top"/>
    </xf>
    <xf numFmtId="0" fontId="14" fillId="3" borderId="1" xfId="0" applyNumberFormat="1" applyFont="1" applyFill="1" applyBorder="1" applyAlignment="1">
      <alignment horizontal="left" vertical="top"/>
    </xf>
    <xf numFmtId="0" fontId="15" fillId="3" borderId="1" xfId="0" applyNumberFormat="1" applyFont="1" applyFill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/>
    </xf>
    <xf numFmtId="0" fontId="16" fillId="3" borderId="1" xfId="0" applyNumberFormat="1" applyFont="1" applyFill="1" applyBorder="1" applyAlignment="1">
      <alignment vertical="top"/>
    </xf>
    <xf numFmtId="0" fontId="17" fillId="3" borderId="1" xfId="0" applyNumberFormat="1" applyFont="1" applyFill="1" applyBorder="1" applyAlignment="1">
      <alignment horizontal="left" vertical="top"/>
    </xf>
    <xf numFmtId="0" fontId="18" fillId="3" borderId="1" xfId="0" applyNumberFormat="1" applyFont="1" applyFill="1" applyBorder="1" applyAlignment="1">
      <alignment horizontal="left" vertical="top"/>
    </xf>
    <xf numFmtId="0" fontId="19" fillId="3" borderId="1" xfId="0" applyNumberFormat="1" applyFont="1" applyFill="1" applyBorder="1" applyAlignment="1">
      <alignment horizontal="left" vertical="top"/>
    </xf>
    <xf numFmtId="0" fontId="20" fillId="3" borderId="1" xfId="0" applyNumberFormat="1" applyFont="1" applyFill="1" applyBorder="1" applyAlignment="1">
      <alignment horizontal="center" vertical="top"/>
    </xf>
    <xf numFmtId="0" fontId="20" fillId="3" borderId="1" xfId="0" applyNumberFormat="1" applyFont="1" applyFill="1" applyBorder="1" applyAlignment="1">
      <alignment horizontal="left" vertical="top"/>
    </xf>
    <xf numFmtId="0" fontId="21" fillId="3" borderId="1" xfId="0" applyNumberFormat="1" applyFont="1" applyFill="1" applyBorder="1" applyAlignment="1">
      <alignment vertical="top"/>
    </xf>
    <xf numFmtId="0" fontId="20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vertical="top"/>
    </xf>
    <xf numFmtId="60" fontId="4" fillId="3" borderId="1" xfId="0" applyNumberFormat="1" applyFont="1" applyFill="1" applyBorder="1" applyAlignment="1">
      <alignment horizontal="center" vertical="top"/>
    </xf>
    <xf numFmtId="60" fontId="2" fillId="2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CDCDCD"/>
      <rgbColor rgb="002E6FFD"/>
      <rgbColor rgb="00000000"/>
      <rgbColor rgb="00000099"/>
      <rgbColor rgb="00558E28"/>
      <rgbColor rgb="00343434"/>
      <rgbColor rgb="008500AF"/>
      <rgbColor rgb="00D90B00"/>
      <rgbColor rgb="000044F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tball-observatory.com/" TargetMode="External" /><Relationship Id="rId2" Type="http://schemas.openxmlformats.org/officeDocument/2006/relationships/hyperlink" Target="http://www.football-observatory.com/CIES-Football-Observatory-Annual,722" TargetMode="External" /><Relationship Id="rId3" Type="http://schemas.openxmlformats.org/officeDocument/2006/relationships/hyperlink" Target="http://www.sportingintelligence.com/" TargetMode="External" /><Relationship Id="rId4" Type="http://schemas.openxmlformats.org/officeDocument/2006/relationships/hyperlink" Target="http://www.sportingintelligence.com/2013/06/17/from-200m-messi-to-20m-lukaku-europes-60-most-valuable-players-this-summer-17060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" width="10.296875" style="1" customWidth="1"/>
    <col min="3" max="3" width="5.59765625" style="1" customWidth="1"/>
    <col min="4" max="4" width="21.296875" style="1" customWidth="1"/>
    <col min="5" max="5" width="13.69921875" style="1" customWidth="1"/>
    <col min="6" max="6" width="7.296875" style="1" customWidth="1"/>
    <col min="7" max="7" width="1.69921875" style="1" customWidth="1"/>
    <col min="8" max="8" width="6.69921875" style="1" customWidth="1"/>
    <col min="9" max="9" width="2.69921875" style="1" customWidth="1"/>
    <col min="10" max="10" width="7" style="1" customWidth="1"/>
    <col min="11" max="11" width="1.69921875" style="1" customWidth="1"/>
    <col min="12" max="12" width="7.69921875" style="1" customWidth="1"/>
    <col min="13" max="13" width="2.8984375" style="1" customWidth="1"/>
    <col min="14" max="14" width="16.296875" style="1" customWidth="1"/>
    <col min="15" max="15" width="17.8984375" style="1" customWidth="1"/>
    <col min="16" max="21" width="13.19921875" style="1" customWidth="1"/>
    <col min="22" max="256" width="10.296875" style="1" customWidth="1"/>
  </cols>
  <sheetData>
    <row r="1" spans="1:21" ht="15.75" customHeight="1">
      <c r="A1" s="2" t="s">
        <v>0</v>
      </c>
      <c r="B1" s="3"/>
      <c r="C1" s="4"/>
      <c r="D1" s="5"/>
      <c r="E1" s="6"/>
      <c r="F1" s="3"/>
      <c r="G1" s="3"/>
      <c r="H1" s="6"/>
      <c r="I1" s="3"/>
      <c r="J1" s="3"/>
      <c r="K1" s="3"/>
      <c r="L1" s="3"/>
      <c r="M1" s="3"/>
      <c r="N1" s="3"/>
      <c r="O1" s="6"/>
      <c r="P1" s="3"/>
      <c r="Q1" s="3"/>
      <c r="R1" s="3"/>
      <c r="S1" s="3"/>
      <c r="T1" s="3"/>
      <c r="U1" s="3"/>
    </row>
    <row r="2" spans="1:21" ht="21.75">
      <c r="A2" s="2"/>
      <c r="B2" s="3"/>
      <c r="C2" s="7" t="s">
        <v>1</v>
      </c>
      <c r="D2" s="5"/>
      <c r="E2" s="6"/>
      <c r="F2" s="3"/>
      <c r="G2" s="3"/>
      <c r="H2" s="6"/>
      <c r="I2" s="3"/>
      <c r="J2" s="3"/>
      <c r="K2" s="3"/>
      <c r="L2" s="3"/>
      <c r="M2" s="3"/>
      <c r="N2" s="8" t="s">
        <v>2</v>
      </c>
      <c r="O2" s="9" t="s">
        <v>3</v>
      </c>
      <c r="P2" s="10"/>
      <c r="Q2" s="11" t="s">
        <v>4</v>
      </c>
      <c r="R2" s="9" t="s">
        <v>5</v>
      </c>
      <c r="S2" s="3"/>
      <c r="T2" s="3"/>
      <c r="U2" s="3"/>
    </row>
    <row r="3" spans="1:21" ht="21.75">
      <c r="A3" s="2"/>
      <c r="B3" s="3"/>
      <c r="C3" s="12" t="s">
        <v>6</v>
      </c>
      <c r="D3" s="5"/>
      <c r="E3" s="6"/>
      <c r="F3" s="3"/>
      <c r="G3" s="3"/>
      <c r="H3" s="6"/>
      <c r="I3" s="3"/>
      <c r="J3" s="3"/>
      <c r="K3" s="3"/>
      <c r="L3" s="3"/>
      <c r="M3" s="3"/>
      <c r="N3" s="11" t="s">
        <v>7</v>
      </c>
      <c r="O3" s="9" t="s">
        <v>8</v>
      </c>
      <c r="P3" s="10"/>
      <c r="Q3" s="8" t="s">
        <v>4</v>
      </c>
      <c r="R3" s="9" t="s">
        <v>9</v>
      </c>
      <c r="S3" s="3"/>
      <c r="T3" s="3"/>
      <c r="U3" s="3"/>
    </row>
    <row r="4" spans="1:21" ht="15.75" customHeight="1">
      <c r="A4" s="2"/>
      <c r="B4" s="3"/>
      <c r="C4" s="4"/>
      <c r="D4" s="5"/>
      <c r="E4" s="6"/>
      <c r="F4" s="3"/>
      <c r="G4" s="3"/>
      <c r="H4" s="6"/>
      <c r="I4" s="3"/>
      <c r="J4" s="3"/>
      <c r="K4" s="3"/>
      <c r="L4" s="3"/>
      <c r="M4" s="3"/>
      <c r="N4" s="3"/>
      <c r="O4" s="6"/>
      <c r="P4" s="3"/>
      <c r="Q4" s="3"/>
      <c r="R4" s="3"/>
      <c r="S4" s="3"/>
      <c r="T4" s="3"/>
      <c r="U4" s="3"/>
    </row>
    <row r="5" spans="1:21" ht="15.75" customHeight="1">
      <c r="A5" s="2"/>
      <c r="B5" s="3"/>
      <c r="C5" s="13" t="s">
        <v>10</v>
      </c>
      <c r="D5" s="6" t="s">
        <v>11</v>
      </c>
      <c r="E5" s="6" t="s">
        <v>12</v>
      </c>
      <c r="F5" s="6" t="s">
        <v>13</v>
      </c>
      <c r="G5" s="3"/>
      <c r="H5" s="6"/>
      <c r="I5" s="14"/>
      <c r="J5" s="6" t="s">
        <v>14</v>
      </c>
      <c r="K5" s="6"/>
      <c r="L5" s="6"/>
      <c r="M5" s="14"/>
      <c r="N5" s="13" t="s">
        <v>15</v>
      </c>
      <c r="O5" s="13" t="s">
        <v>16</v>
      </c>
      <c r="P5" s="13" t="s">
        <v>17</v>
      </c>
      <c r="Q5" s="13" t="s">
        <v>18</v>
      </c>
      <c r="R5" s="6" t="s">
        <v>19</v>
      </c>
      <c r="S5" s="6"/>
      <c r="T5" s="6"/>
      <c r="U5" s="6"/>
    </row>
    <row r="6" spans="1:21" ht="15.75" customHeight="1">
      <c r="A6" s="2"/>
      <c r="B6" s="3"/>
      <c r="C6" s="15">
        <v>1</v>
      </c>
      <c r="D6" s="5" t="s">
        <v>20</v>
      </c>
      <c r="E6" s="16" t="s">
        <v>21</v>
      </c>
      <c r="F6" s="13">
        <v>217.4</v>
      </c>
      <c r="G6" s="13" t="s">
        <v>22</v>
      </c>
      <c r="H6" s="13">
        <v>252.6</v>
      </c>
      <c r="I6" s="17"/>
      <c r="J6" s="18">
        <f>F6*0.85</f>
        <v>184.79</v>
      </c>
      <c r="K6" s="19" t="s">
        <v>22</v>
      </c>
      <c r="L6" s="18">
        <f>H6*0.85</f>
        <v>214.70999999999998</v>
      </c>
      <c r="M6" s="14"/>
      <c r="N6" s="20" t="s">
        <v>23</v>
      </c>
      <c r="O6" s="20">
        <v>25</v>
      </c>
      <c r="P6" s="20" t="s">
        <v>24</v>
      </c>
      <c r="Q6" s="20">
        <v>2018</v>
      </c>
      <c r="R6" s="21"/>
      <c r="S6" s="21"/>
      <c r="T6" s="21"/>
      <c r="U6" s="21"/>
    </row>
    <row r="7" spans="1:21" ht="15.75" customHeight="1">
      <c r="A7" s="2"/>
      <c r="B7" s="3"/>
      <c r="C7" s="15">
        <v>2</v>
      </c>
      <c r="D7" s="5" t="s">
        <v>25</v>
      </c>
      <c r="E7" s="16" t="s">
        <v>26</v>
      </c>
      <c r="F7" s="13">
        <v>102.2</v>
      </c>
      <c r="G7" s="13" t="s">
        <v>22</v>
      </c>
      <c r="H7" s="13">
        <v>118.7</v>
      </c>
      <c r="I7" s="17"/>
      <c r="J7" s="18">
        <f>F7*0.85</f>
        <v>86.87</v>
      </c>
      <c r="K7" s="19" t="s">
        <v>22</v>
      </c>
      <c r="L7" s="18">
        <f>H7*0.85</f>
        <v>100.895</v>
      </c>
      <c r="M7" s="14"/>
      <c r="N7" s="20" t="s">
        <v>27</v>
      </c>
      <c r="O7" s="20">
        <v>28</v>
      </c>
      <c r="P7" s="20" t="s">
        <v>28</v>
      </c>
      <c r="Q7" s="20">
        <v>2015</v>
      </c>
      <c r="R7" s="21"/>
      <c r="S7" s="21"/>
      <c r="T7" s="21"/>
      <c r="U7" s="21"/>
    </row>
    <row r="8" spans="1:21" ht="15.75" customHeight="1">
      <c r="A8" s="2"/>
      <c r="B8" s="3"/>
      <c r="C8" s="15">
        <v>3</v>
      </c>
      <c r="D8" s="22" t="s">
        <v>29</v>
      </c>
      <c r="E8" s="16" t="s">
        <v>30</v>
      </c>
      <c r="F8" s="13">
        <v>58.3</v>
      </c>
      <c r="G8" s="13" t="s">
        <v>22</v>
      </c>
      <c r="H8" s="13">
        <v>67.8</v>
      </c>
      <c r="I8" s="17"/>
      <c r="J8" s="18">
        <f>F8*0.85</f>
        <v>49.555</v>
      </c>
      <c r="K8" s="19" t="s">
        <v>22</v>
      </c>
      <c r="L8" s="18">
        <f>H8*0.85</f>
        <v>57.629999999999995</v>
      </c>
      <c r="M8" s="14"/>
      <c r="N8" s="20" t="s">
        <v>31</v>
      </c>
      <c r="O8" s="20">
        <v>26</v>
      </c>
      <c r="P8" s="20" t="s">
        <v>24</v>
      </c>
      <c r="Q8" s="20">
        <v>2017</v>
      </c>
      <c r="R8" s="21"/>
      <c r="S8" s="21"/>
      <c r="T8" s="21"/>
      <c r="U8" s="21"/>
    </row>
    <row r="9" spans="1:21" ht="15.75" customHeight="1">
      <c r="A9" s="2"/>
      <c r="B9" s="3"/>
      <c r="C9" s="15">
        <v>4</v>
      </c>
      <c r="D9" s="5" t="s">
        <v>32</v>
      </c>
      <c r="E9" s="16" t="s">
        <v>33</v>
      </c>
      <c r="F9" s="13">
        <v>55.5</v>
      </c>
      <c r="G9" s="13" t="s">
        <v>22</v>
      </c>
      <c r="H9" s="13">
        <v>64.5</v>
      </c>
      <c r="I9" s="17"/>
      <c r="J9" s="18">
        <f>F9*0.85</f>
        <v>47.175</v>
      </c>
      <c r="K9" s="19" t="s">
        <v>22</v>
      </c>
      <c r="L9" s="18">
        <f>H9*0.85</f>
        <v>54.824999999999996</v>
      </c>
      <c r="M9" s="14"/>
      <c r="N9" s="20" t="s">
        <v>34</v>
      </c>
      <c r="O9" s="20">
        <v>22</v>
      </c>
      <c r="P9" s="20" t="s">
        <v>35</v>
      </c>
      <c r="Q9" s="20">
        <v>2017</v>
      </c>
      <c r="R9" s="21"/>
      <c r="S9" s="21"/>
      <c r="T9" s="21"/>
      <c r="U9" s="21"/>
    </row>
    <row r="10" spans="1:21" ht="15.75" customHeight="1">
      <c r="A10" s="2"/>
      <c r="B10" s="3"/>
      <c r="C10" s="15">
        <v>5</v>
      </c>
      <c r="D10" s="5" t="s">
        <v>36</v>
      </c>
      <c r="E10" s="16" t="s">
        <v>37</v>
      </c>
      <c r="F10" s="13">
        <v>48.6</v>
      </c>
      <c r="G10" s="13" t="s">
        <v>22</v>
      </c>
      <c r="H10" s="13">
        <v>56.4</v>
      </c>
      <c r="I10" s="17"/>
      <c r="J10" s="18">
        <f>F10*0.85</f>
        <v>41.31</v>
      </c>
      <c r="K10" s="19" t="s">
        <v>22</v>
      </c>
      <c r="L10" s="18">
        <f>H10*0.85</f>
        <v>47.94</v>
      </c>
      <c r="M10" s="14"/>
      <c r="N10" s="20" t="s">
        <v>23</v>
      </c>
      <c r="O10" s="20">
        <v>24</v>
      </c>
      <c r="P10" s="20" t="s">
        <v>24</v>
      </c>
      <c r="Q10" s="20">
        <v>2017</v>
      </c>
      <c r="R10" s="21"/>
      <c r="S10" s="21"/>
      <c r="T10" s="21"/>
      <c r="U10" s="21"/>
    </row>
    <row r="11" spans="1:21" ht="15.75" customHeight="1">
      <c r="A11" s="2"/>
      <c r="B11" s="3"/>
      <c r="C11" s="15">
        <v>6</v>
      </c>
      <c r="D11" s="23" t="s">
        <v>38</v>
      </c>
      <c r="E11" s="16" t="s">
        <v>39</v>
      </c>
      <c r="F11" s="13">
        <v>46.3</v>
      </c>
      <c r="G11" s="13" t="s">
        <v>22</v>
      </c>
      <c r="H11" s="13">
        <v>53.8</v>
      </c>
      <c r="I11" s="17"/>
      <c r="J11" s="18">
        <f>F11*0.85</f>
        <v>39.355</v>
      </c>
      <c r="K11" s="19" t="s">
        <v>22</v>
      </c>
      <c r="L11" s="18">
        <f>H11*0.85</f>
        <v>45.73</v>
      </c>
      <c r="M11" s="14"/>
      <c r="N11" s="20" t="s">
        <v>40</v>
      </c>
      <c r="O11" s="20">
        <v>26</v>
      </c>
      <c r="P11" s="20" t="s">
        <v>24</v>
      </c>
      <c r="Q11" s="20">
        <v>2018</v>
      </c>
      <c r="R11" s="24" t="s">
        <v>41</v>
      </c>
      <c r="S11" s="24"/>
      <c r="T11" s="24"/>
      <c r="U11" s="24"/>
    </row>
    <row r="12" spans="1:21" ht="15.75" customHeight="1">
      <c r="A12" s="2"/>
      <c r="B12" s="3"/>
      <c r="C12" s="15">
        <v>7</v>
      </c>
      <c r="D12" s="5" t="s">
        <v>42</v>
      </c>
      <c r="E12" s="16" t="s">
        <v>43</v>
      </c>
      <c r="F12" s="13">
        <v>45.5</v>
      </c>
      <c r="G12" s="13" t="s">
        <v>22</v>
      </c>
      <c r="H12" s="13">
        <v>52.9</v>
      </c>
      <c r="I12" s="17"/>
      <c r="J12" s="18">
        <f>F12*0.85</f>
        <v>38.675</v>
      </c>
      <c r="K12" s="19" t="s">
        <v>22</v>
      </c>
      <c r="L12" s="18">
        <f>H12*0.85</f>
        <v>44.964999999999996</v>
      </c>
      <c r="M12" s="14"/>
      <c r="N12" s="20" t="s">
        <v>44</v>
      </c>
      <c r="O12" s="20">
        <v>22</v>
      </c>
      <c r="P12" s="20" t="s">
        <v>24</v>
      </c>
      <c r="Q12" s="20">
        <v>2017</v>
      </c>
      <c r="R12" s="21"/>
      <c r="S12" s="21"/>
      <c r="T12" s="21"/>
      <c r="U12" s="21"/>
    </row>
    <row r="13" spans="1:21" ht="15.75" customHeight="1">
      <c r="A13" s="2"/>
      <c r="B13" s="3"/>
      <c r="C13" s="15">
        <v>8</v>
      </c>
      <c r="D13" s="22" t="s">
        <v>45</v>
      </c>
      <c r="E13" s="16" t="s">
        <v>46</v>
      </c>
      <c r="F13" s="13">
        <v>45.1</v>
      </c>
      <c r="G13" s="13" t="s">
        <v>22</v>
      </c>
      <c r="H13" s="13">
        <v>52.4</v>
      </c>
      <c r="I13" s="17"/>
      <c r="J13" s="18">
        <f>F13*0.85</f>
        <v>38.335</v>
      </c>
      <c r="K13" s="19" t="s">
        <v>22</v>
      </c>
      <c r="L13" s="18">
        <f>H13*0.85</f>
        <v>44.54</v>
      </c>
      <c r="M13" s="14"/>
      <c r="N13" s="20" t="s">
        <v>47</v>
      </c>
      <c r="O13" s="20">
        <v>27</v>
      </c>
      <c r="P13" s="20" t="s">
        <v>24</v>
      </c>
      <c r="Q13" s="20">
        <v>2015</v>
      </c>
      <c r="R13" s="21"/>
      <c r="S13" s="21"/>
      <c r="T13" s="21"/>
      <c r="U13" s="21"/>
    </row>
    <row r="14" spans="1:21" ht="15.75" customHeight="1">
      <c r="A14" s="2"/>
      <c r="B14" s="3"/>
      <c r="C14" s="15">
        <v>9</v>
      </c>
      <c r="D14" s="22" t="s">
        <v>48</v>
      </c>
      <c r="E14" s="16" t="s">
        <v>49</v>
      </c>
      <c r="F14" s="13">
        <v>43.5</v>
      </c>
      <c r="G14" s="13" t="s">
        <v>22</v>
      </c>
      <c r="H14" s="13">
        <v>50.6</v>
      </c>
      <c r="I14" s="17"/>
      <c r="J14" s="18">
        <f>F14*0.85</f>
        <v>36.975</v>
      </c>
      <c r="K14" s="19" t="s">
        <v>22</v>
      </c>
      <c r="L14" s="18">
        <f>H14*0.85</f>
        <v>43.01</v>
      </c>
      <c r="M14" s="14"/>
      <c r="N14" s="20" t="s">
        <v>50</v>
      </c>
      <c r="O14" s="20">
        <v>23</v>
      </c>
      <c r="P14" s="20" t="s">
        <v>35</v>
      </c>
      <c r="Q14" s="20">
        <v>2016</v>
      </c>
      <c r="R14" s="21"/>
      <c r="S14" s="21"/>
      <c r="T14" s="21"/>
      <c r="U14" s="21"/>
    </row>
    <row r="15" spans="1:21" ht="15.75" customHeight="1">
      <c r="A15" s="2"/>
      <c r="B15" s="3"/>
      <c r="C15" s="15">
        <v>10</v>
      </c>
      <c r="D15" s="5" t="s">
        <v>51</v>
      </c>
      <c r="E15" s="16" t="s">
        <v>37</v>
      </c>
      <c r="F15" s="13">
        <v>43.5</v>
      </c>
      <c r="G15" s="13" t="s">
        <v>22</v>
      </c>
      <c r="H15" s="13">
        <v>50.5</v>
      </c>
      <c r="I15" s="17"/>
      <c r="J15" s="18">
        <f>F15*0.85</f>
        <v>36.975</v>
      </c>
      <c r="K15" s="19" t="s">
        <v>22</v>
      </c>
      <c r="L15" s="18">
        <f>H15*0.85</f>
        <v>42.925</v>
      </c>
      <c r="M15" s="14"/>
      <c r="N15" s="20" t="s">
        <v>52</v>
      </c>
      <c r="O15" s="20">
        <v>27</v>
      </c>
      <c r="P15" s="20" t="s">
        <v>35</v>
      </c>
      <c r="Q15" s="20">
        <v>2017</v>
      </c>
      <c r="R15" s="21"/>
      <c r="S15" s="21"/>
      <c r="T15" s="21"/>
      <c r="U15" s="21"/>
    </row>
    <row r="16" spans="1:21" ht="15.75" customHeight="1">
      <c r="A16" s="2"/>
      <c r="B16" s="3"/>
      <c r="C16" s="15">
        <v>11</v>
      </c>
      <c r="D16" s="23" t="s">
        <v>53</v>
      </c>
      <c r="E16" s="16" t="s">
        <v>54</v>
      </c>
      <c r="F16" s="13">
        <v>42</v>
      </c>
      <c r="G16" s="13" t="s">
        <v>22</v>
      </c>
      <c r="H16" s="13">
        <v>48.9</v>
      </c>
      <c r="I16" s="17"/>
      <c r="J16" s="18">
        <f>F16*0.85</f>
        <v>35.699999999999996</v>
      </c>
      <c r="K16" s="19" t="s">
        <v>22</v>
      </c>
      <c r="L16" s="18">
        <f>H16*0.85</f>
        <v>41.565</v>
      </c>
      <c r="M16" s="14"/>
      <c r="N16" s="20" t="s">
        <v>55</v>
      </c>
      <c r="O16" s="20">
        <v>21</v>
      </c>
      <c r="P16" s="20" t="s">
        <v>35</v>
      </c>
      <c r="Q16" s="20">
        <v>2016</v>
      </c>
      <c r="R16" s="24" t="s">
        <v>56</v>
      </c>
      <c r="S16" s="21"/>
      <c r="T16" s="21"/>
      <c r="U16" s="21"/>
    </row>
    <row r="17" spans="1:21" ht="15.75" customHeight="1">
      <c r="A17" s="2"/>
      <c r="B17" s="3"/>
      <c r="C17" s="15">
        <v>12</v>
      </c>
      <c r="D17" s="5" t="s">
        <v>57</v>
      </c>
      <c r="E17" s="16" t="s">
        <v>26</v>
      </c>
      <c r="F17" s="13">
        <v>41.6</v>
      </c>
      <c r="G17" s="13" t="s">
        <v>22</v>
      </c>
      <c r="H17" s="13">
        <v>48.4</v>
      </c>
      <c r="I17" s="17"/>
      <c r="J17" s="18">
        <f>F17*0.85</f>
        <v>35.36</v>
      </c>
      <c r="K17" s="19" t="s">
        <v>22</v>
      </c>
      <c r="L17" s="18">
        <f>H17*0.85</f>
        <v>41.14</v>
      </c>
      <c r="M17" s="14"/>
      <c r="N17" s="20" t="s">
        <v>58</v>
      </c>
      <c r="O17" s="20">
        <v>25</v>
      </c>
      <c r="P17" s="20" t="s">
        <v>24</v>
      </c>
      <c r="Q17" s="20">
        <v>2015</v>
      </c>
      <c r="R17" s="21"/>
      <c r="S17" s="21"/>
      <c r="T17" s="21"/>
      <c r="U17" s="21"/>
    </row>
    <row r="18" spans="1:21" ht="15.75" customHeight="1">
      <c r="A18" s="2"/>
      <c r="B18" s="3"/>
      <c r="C18" s="15">
        <v>13</v>
      </c>
      <c r="D18" s="5" t="s">
        <v>59</v>
      </c>
      <c r="E18" s="16" t="s">
        <v>26</v>
      </c>
      <c r="F18" s="13">
        <v>41.4</v>
      </c>
      <c r="G18" s="13" t="s">
        <v>22</v>
      </c>
      <c r="H18" s="13">
        <v>48.1</v>
      </c>
      <c r="I18" s="17"/>
      <c r="J18" s="18">
        <f>F18*0.85</f>
        <v>35.19</v>
      </c>
      <c r="K18" s="19" t="s">
        <v>22</v>
      </c>
      <c r="L18" s="18">
        <f>H18*0.85</f>
        <v>40.885</v>
      </c>
      <c r="M18" s="14"/>
      <c r="N18" s="20" t="s">
        <v>52</v>
      </c>
      <c r="O18" s="20">
        <v>27</v>
      </c>
      <c r="P18" s="20" t="s">
        <v>60</v>
      </c>
      <c r="Q18" s="20">
        <v>2017</v>
      </c>
      <c r="R18" s="21"/>
      <c r="S18" s="21"/>
      <c r="T18" s="21"/>
      <c r="U18" s="21"/>
    </row>
    <row r="19" spans="1:21" ht="15.75" customHeight="1">
      <c r="A19" s="2"/>
      <c r="B19" s="3"/>
      <c r="C19" s="15">
        <v>14</v>
      </c>
      <c r="D19" s="5" t="s">
        <v>61</v>
      </c>
      <c r="E19" s="16" t="s">
        <v>62</v>
      </c>
      <c r="F19" s="13">
        <v>41.2</v>
      </c>
      <c r="G19" s="13" t="s">
        <v>22</v>
      </c>
      <c r="H19" s="13">
        <v>47.9</v>
      </c>
      <c r="I19" s="17"/>
      <c r="J19" s="18">
        <f>F19*0.85</f>
        <v>35.02</v>
      </c>
      <c r="K19" s="19" t="s">
        <v>22</v>
      </c>
      <c r="L19" s="18">
        <f>H19*0.85</f>
        <v>40.714999999999996</v>
      </c>
      <c r="M19" s="14"/>
      <c r="N19" s="20" t="s">
        <v>52</v>
      </c>
      <c r="O19" s="20">
        <v>29</v>
      </c>
      <c r="P19" s="20" t="s">
        <v>35</v>
      </c>
      <c r="Q19" s="20">
        <v>2015</v>
      </c>
      <c r="R19" s="21"/>
      <c r="S19" s="21"/>
      <c r="T19" s="21"/>
      <c r="U19" s="21"/>
    </row>
    <row r="20" spans="1:21" ht="15.75" customHeight="1">
      <c r="A20" s="2"/>
      <c r="B20" s="3"/>
      <c r="C20" s="15">
        <v>15</v>
      </c>
      <c r="D20" s="22" t="s">
        <v>63</v>
      </c>
      <c r="E20" s="16" t="s">
        <v>62</v>
      </c>
      <c r="F20" s="13">
        <v>40.4</v>
      </c>
      <c r="G20" s="13" t="s">
        <v>22</v>
      </c>
      <c r="H20" s="13">
        <v>47</v>
      </c>
      <c r="I20" s="17"/>
      <c r="J20" s="18">
        <f>F20*0.85</f>
        <v>34.339999999999996</v>
      </c>
      <c r="K20" s="19" t="s">
        <v>22</v>
      </c>
      <c r="L20" s="18">
        <f>H20*0.85</f>
        <v>39.949999999999996</v>
      </c>
      <c r="M20" s="14"/>
      <c r="N20" s="20" t="s">
        <v>52</v>
      </c>
      <c r="O20" s="20">
        <v>26</v>
      </c>
      <c r="P20" s="20" t="s">
        <v>35</v>
      </c>
      <c r="Q20" s="20">
        <v>2016</v>
      </c>
      <c r="R20" s="21"/>
      <c r="S20" s="21"/>
      <c r="T20" s="21"/>
      <c r="U20" s="21"/>
    </row>
    <row r="21" spans="1:21" ht="15.75" customHeight="1">
      <c r="A21" s="2"/>
      <c r="B21" s="3"/>
      <c r="C21" s="15">
        <v>16</v>
      </c>
      <c r="D21" s="5" t="s">
        <v>64</v>
      </c>
      <c r="E21" s="16" t="s">
        <v>46</v>
      </c>
      <c r="F21" s="13">
        <v>39.4</v>
      </c>
      <c r="G21" s="13" t="s">
        <v>22</v>
      </c>
      <c r="H21" s="13">
        <v>45.8</v>
      </c>
      <c r="I21" s="17"/>
      <c r="J21" s="18">
        <f>F21*0.85</f>
        <v>33.489999999999995</v>
      </c>
      <c r="K21" s="19" t="s">
        <v>22</v>
      </c>
      <c r="L21" s="18">
        <f>H21*0.85</f>
        <v>38.93</v>
      </c>
      <c r="M21" s="14"/>
      <c r="N21" s="20" t="s">
        <v>65</v>
      </c>
      <c r="O21" s="20">
        <v>29</v>
      </c>
      <c r="P21" s="20" t="s">
        <v>24</v>
      </c>
      <c r="Q21" s="20">
        <v>2016</v>
      </c>
      <c r="R21" s="21"/>
      <c r="S21" s="21"/>
      <c r="T21" s="21"/>
      <c r="U21" s="21"/>
    </row>
    <row r="22" spans="1:21" ht="15.75" customHeight="1">
      <c r="A22" s="2"/>
      <c r="B22" s="3"/>
      <c r="C22" s="15">
        <v>17</v>
      </c>
      <c r="D22" s="5" t="s">
        <v>66</v>
      </c>
      <c r="E22" s="16" t="s">
        <v>62</v>
      </c>
      <c r="F22" s="13">
        <v>38.9</v>
      </c>
      <c r="G22" s="13" t="s">
        <v>22</v>
      </c>
      <c r="H22" s="13">
        <v>45.2</v>
      </c>
      <c r="I22" s="17"/>
      <c r="J22" s="18">
        <f>F22*0.85</f>
        <v>33.065</v>
      </c>
      <c r="K22" s="19" t="s">
        <v>22</v>
      </c>
      <c r="L22" s="18">
        <f>H22*0.85</f>
        <v>38.42</v>
      </c>
      <c r="M22" s="14"/>
      <c r="N22" s="20" t="s">
        <v>52</v>
      </c>
      <c r="O22" s="20">
        <v>24</v>
      </c>
      <c r="P22" s="20" t="s">
        <v>67</v>
      </c>
      <c r="Q22" s="20">
        <v>2015</v>
      </c>
      <c r="R22" s="21"/>
      <c r="S22" s="21"/>
      <c r="T22" s="21"/>
      <c r="U22" s="21"/>
    </row>
    <row r="23" spans="1:21" ht="15.75" customHeight="1">
      <c r="A23" s="2"/>
      <c r="B23" s="3"/>
      <c r="C23" s="15">
        <v>18</v>
      </c>
      <c r="D23" s="5" t="s">
        <v>68</v>
      </c>
      <c r="E23" s="16" t="s">
        <v>69</v>
      </c>
      <c r="F23" s="13">
        <v>38.5</v>
      </c>
      <c r="G23" s="13" t="s">
        <v>22</v>
      </c>
      <c r="H23" s="13">
        <v>44.8</v>
      </c>
      <c r="I23" s="17"/>
      <c r="J23" s="18">
        <f>F23*0.85</f>
        <v>32.725</v>
      </c>
      <c r="K23" s="19" t="s">
        <v>22</v>
      </c>
      <c r="L23" s="18">
        <f>H23*0.85</f>
        <v>38.08</v>
      </c>
      <c r="M23" s="14"/>
      <c r="N23" s="20" t="s">
        <v>55</v>
      </c>
      <c r="O23" s="20">
        <v>23</v>
      </c>
      <c r="P23" s="20" t="s">
        <v>28</v>
      </c>
      <c r="Q23" s="20">
        <v>2017</v>
      </c>
      <c r="R23" s="21"/>
      <c r="S23" s="21"/>
      <c r="T23" s="21"/>
      <c r="U23" s="21"/>
    </row>
    <row r="24" spans="1:21" ht="15.75" customHeight="1">
      <c r="A24" s="2"/>
      <c r="B24" s="3"/>
      <c r="C24" s="15">
        <v>19</v>
      </c>
      <c r="D24" s="5" t="s">
        <v>70</v>
      </c>
      <c r="E24" s="16" t="s">
        <v>71</v>
      </c>
      <c r="F24" s="13">
        <v>37.3</v>
      </c>
      <c r="G24" s="13" t="s">
        <v>22</v>
      </c>
      <c r="H24" s="13">
        <v>43.3</v>
      </c>
      <c r="I24" s="17"/>
      <c r="J24" s="18">
        <f>F24*0.85</f>
        <v>31.705</v>
      </c>
      <c r="K24" s="19" t="s">
        <v>22</v>
      </c>
      <c r="L24" s="18">
        <f>H24*0.85</f>
        <v>36.805</v>
      </c>
      <c r="M24" s="14"/>
      <c r="N24" s="20" t="s">
        <v>52</v>
      </c>
      <c r="O24" s="20">
        <v>28</v>
      </c>
      <c r="P24" s="20" t="s">
        <v>35</v>
      </c>
      <c r="Q24" s="20">
        <v>2016</v>
      </c>
      <c r="R24" s="21"/>
      <c r="S24" s="21"/>
      <c r="T24" s="21"/>
      <c r="U24" s="21"/>
    </row>
    <row r="25" spans="1:21" ht="15.75" customHeight="1">
      <c r="A25" s="2"/>
      <c r="B25" s="3"/>
      <c r="C25" s="15">
        <v>20</v>
      </c>
      <c r="D25" s="22" t="s">
        <v>72</v>
      </c>
      <c r="E25" s="16" t="s">
        <v>73</v>
      </c>
      <c r="F25" s="13">
        <v>37.2</v>
      </c>
      <c r="G25" s="13" t="s">
        <v>22</v>
      </c>
      <c r="H25" s="13">
        <v>43.2</v>
      </c>
      <c r="I25" s="17"/>
      <c r="J25" s="18">
        <f>F25*0.85</f>
        <v>31.62</v>
      </c>
      <c r="K25" s="19" t="s">
        <v>22</v>
      </c>
      <c r="L25" s="18">
        <f>H25*0.85</f>
        <v>36.72</v>
      </c>
      <c r="M25" s="14"/>
      <c r="N25" s="20" t="s">
        <v>31</v>
      </c>
      <c r="O25" s="20">
        <v>26</v>
      </c>
      <c r="P25" s="20" t="s">
        <v>24</v>
      </c>
      <c r="Q25" s="20">
        <v>2018</v>
      </c>
      <c r="R25" s="21"/>
      <c r="S25" s="21"/>
      <c r="T25" s="21"/>
      <c r="U25" s="21"/>
    </row>
    <row r="26" spans="1:21" ht="15.75" customHeight="1">
      <c r="A26" s="2"/>
      <c r="B26" s="3"/>
      <c r="C26" s="15" t="s">
        <v>74</v>
      </c>
      <c r="D26" s="5" t="s">
        <v>75</v>
      </c>
      <c r="E26" s="16" t="s">
        <v>33</v>
      </c>
      <c r="F26" s="13">
        <v>36.7</v>
      </c>
      <c r="G26" s="13" t="s">
        <v>22</v>
      </c>
      <c r="H26" s="13">
        <v>42.6</v>
      </c>
      <c r="I26" s="17"/>
      <c r="J26" s="18">
        <f>F26*0.85</f>
        <v>31.195</v>
      </c>
      <c r="K26" s="19" t="s">
        <v>22</v>
      </c>
      <c r="L26" s="18">
        <f>H26*0.85</f>
        <v>36.21</v>
      </c>
      <c r="M26" s="14"/>
      <c r="N26" s="20" t="s">
        <v>52</v>
      </c>
      <c r="O26" s="20">
        <v>25</v>
      </c>
      <c r="P26" s="20" t="s">
        <v>35</v>
      </c>
      <c r="Q26" s="20">
        <v>2016</v>
      </c>
      <c r="R26" s="21"/>
      <c r="S26" s="21"/>
      <c r="T26" s="21"/>
      <c r="U26" s="21"/>
    </row>
    <row r="27" spans="1:21" ht="15.75" customHeight="1">
      <c r="A27" s="2"/>
      <c r="B27" s="3"/>
      <c r="C27" s="15" t="s">
        <v>74</v>
      </c>
      <c r="D27" s="5" t="s">
        <v>76</v>
      </c>
      <c r="E27" s="16" t="s">
        <v>26</v>
      </c>
      <c r="F27" s="13">
        <v>36.7</v>
      </c>
      <c r="G27" s="13" t="s">
        <v>22</v>
      </c>
      <c r="H27" s="13">
        <v>42.6</v>
      </c>
      <c r="I27" s="17"/>
      <c r="J27" s="18">
        <f>F27*0.85</f>
        <v>31.195</v>
      </c>
      <c r="K27" s="19" t="s">
        <v>22</v>
      </c>
      <c r="L27" s="18">
        <f>H27*0.85</f>
        <v>36.21</v>
      </c>
      <c r="M27" s="14"/>
      <c r="N27" s="20" t="s">
        <v>55</v>
      </c>
      <c r="O27" s="20">
        <v>24</v>
      </c>
      <c r="P27" s="20" t="s">
        <v>35</v>
      </c>
      <c r="Q27" s="20">
        <v>2016</v>
      </c>
      <c r="R27" s="21"/>
      <c r="S27" s="21"/>
      <c r="T27" s="21"/>
      <c r="U27" s="21"/>
    </row>
    <row r="28" spans="1:21" ht="15.75" customHeight="1">
      <c r="A28" s="2"/>
      <c r="B28" s="3"/>
      <c r="C28" s="15">
        <v>23</v>
      </c>
      <c r="D28" s="5" t="s">
        <v>77</v>
      </c>
      <c r="E28" s="16" t="s">
        <v>62</v>
      </c>
      <c r="F28" s="13">
        <v>34.2</v>
      </c>
      <c r="G28" s="13" t="s">
        <v>22</v>
      </c>
      <c r="H28" s="13">
        <v>39.8</v>
      </c>
      <c r="I28" s="17"/>
      <c r="J28" s="18">
        <f>F28*0.85</f>
        <v>29.07</v>
      </c>
      <c r="K28" s="19" t="s">
        <v>22</v>
      </c>
      <c r="L28" s="18">
        <f>H28*0.85</f>
        <v>33.83</v>
      </c>
      <c r="M28" s="14"/>
      <c r="N28" s="20" t="s">
        <v>52</v>
      </c>
      <c r="O28" s="20">
        <v>26</v>
      </c>
      <c r="P28" s="20" t="s">
        <v>60</v>
      </c>
      <c r="Q28" s="20">
        <v>2015</v>
      </c>
      <c r="R28" s="21"/>
      <c r="S28" s="21"/>
      <c r="T28" s="21"/>
      <c r="U28" s="21"/>
    </row>
    <row r="29" spans="1:21" ht="15.75" customHeight="1">
      <c r="A29" s="2"/>
      <c r="B29" s="3"/>
      <c r="C29" s="15">
        <v>24</v>
      </c>
      <c r="D29" s="5" t="s">
        <v>78</v>
      </c>
      <c r="E29" s="16" t="s">
        <v>43</v>
      </c>
      <c r="F29" s="13">
        <v>31.4</v>
      </c>
      <c r="G29" s="13" t="s">
        <v>22</v>
      </c>
      <c r="H29" s="13">
        <v>36.5</v>
      </c>
      <c r="I29" s="17"/>
      <c r="J29" s="18">
        <f>F29*0.85</f>
        <v>26.689999999999998</v>
      </c>
      <c r="K29" s="19" t="s">
        <v>22</v>
      </c>
      <c r="L29" s="18">
        <f>H29*0.85</f>
        <v>31.025</v>
      </c>
      <c r="M29" s="14"/>
      <c r="N29" s="20" t="s">
        <v>44</v>
      </c>
      <c r="O29" s="20">
        <v>20</v>
      </c>
      <c r="P29" s="20" t="s">
        <v>28</v>
      </c>
      <c r="Q29" s="20">
        <v>2018</v>
      </c>
      <c r="R29" s="21"/>
      <c r="S29" s="21"/>
      <c r="T29" s="21"/>
      <c r="U29" s="21"/>
    </row>
    <row r="30" spans="1:21" ht="15.75" customHeight="1">
      <c r="A30" s="2"/>
      <c r="B30" s="3"/>
      <c r="C30" s="15">
        <v>25</v>
      </c>
      <c r="D30" s="5" t="s">
        <v>79</v>
      </c>
      <c r="E30" s="16" t="s">
        <v>69</v>
      </c>
      <c r="F30" s="13">
        <v>31</v>
      </c>
      <c r="G30" s="13" t="s">
        <v>22</v>
      </c>
      <c r="H30" s="13">
        <v>36</v>
      </c>
      <c r="I30" s="17"/>
      <c r="J30" s="18">
        <f>F30*0.85</f>
        <v>26.349999999999998</v>
      </c>
      <c r="K30" s="19" t="s">
        <v>22</v>
      </c>
      <c r="L30" s="18">
        <f>H30*0.85</f>
        <v>30.599999999999998</v>
      </c>
      <c r="M30" s="14"/>
      <c r="N30" s="20" t="s">
        <v>58</v>
      </c>
      <c r="O30" s="20">
        <v>30</v>
      </c>
      <c r="P30" s="20" t="s">
        <v>35</v>
      </c>
      <c r="Q30" s="20">
        <v>2017</v>
      </c>
      <c r="R30" s="21"/>
      <c r="S30" s="21"/>
      <c r="T30" s="21"/>
      <c r="U30" s="21"/>
    </row>
    <row r="31" spans="1:21" ht="15.75" customHeight="1">
      <c r="A31" s="2"/>
      <c r="B31" s="3"/>
      <c r="C31" s="15">
        <v>26</v>
      </c>
      <c r="D31" s="5" t="s">
        <v>80</v>
      </c>
      <c r="E31" s="16" t="s">
        <v>81</v>
      </c>
      <c r="F31" s="13">
        <v>30.5</v>
      </c>
      <c r="G31" s="13" t="s">
        <v>22</v>
      </c>
      <c r="H31" s="13">
        <v>35.5</v>
      </c>
      <c r="I31" s="17"/>
      <c r="J31" s="18">
        <f>F31*0.85</f>
        <v>25.925</v>
      </c>
      <c r="K31" s="19" t="s">
        <v>22</v>
      </c>
      <c r="L31" s="18">
        <f>H31*0.85</f>
        <v>30.175</v>
      </c>
      <c r="M31" s="14"/>
      <c r="N31" s="20" t="s">
        <v>82</v>
      </c>
      <c r="O31" s="20">
        <v>20</v>
      </c>
      <c r="P31" s="20" t="s">
        <v>60</v>
      </c>
      <c r="Q31" s="20">
        <v>2017</v>
      </c>
      <c r="R31" s="21"/>
      <c r="S31" s="21"/>
      <c r="T31" s="21"/>
      <c r="U31" s="21"/>
    </row>
    <row r="32" spans="1:21" ht="15.75" customHeight="1">
      <c r="A32" s="2"/>
      <c r="B32" s="3"/>
      <c r="C32" s="15">
        <v>27</v>
      </c>
      <c r="D32" s="6" t="s">
        <v>83</v>
      </c>
      <c r="E32" s="16" t="s">
        <v>69</v>
      </c>
      <c r="F32" s="13">
        <v>30.1</v>
      </c>
      <c r="G32" s="13" t="s">
        <v>22</v>
      </c>
      <c r="H32" s="13">
        <v>34.9</v>
      </c>
      <c r="I32" s="17"/>
      <c r="J32" s="18">
        <f>F32*0.85</f>
        <v>25.585</v>
      </c>
      <c r="K32" s="19" t="s">
        <v>22</v>
      </c>
      <c r="L32" s="18">
        <f>H32*0.85</f>
        <v>29.665</v>
      </c>
      <c r="M32" s="14"/>
      <c r="N32" s="20" t="s">
        <v>55</v>
      </c>
      <c r="O32" s="20">
        <v>28</v>
      </c>
      <c r="P32" s="20" t="s">
        <v>35</v>
      </c>
      <c r="Q32" s="20">
        <v>2016</v>
      </c>
      <c r="R32" s="21"/>
      <c r="S32" s="21"/>
      <c r="T32" s="21"/>
      <c r="U32" s="21"/>
    </row>
    <row r="33" spans="1:21" ht="15.75" customHeight="1">
      <c r="A33" s="2"/>
      <c r="B33" s="3"/>
      <c r="C33" s="15">
        <v>28</v>
      </c>
      <c r="D33" s="5" t="s">
        <v>84</v>
      </c>
      <c r="E33" s="16" t="s">
        <v>85</v>
      </c>
      <c r="F33" s="13">
        <v>29.6</v>
      </c>
      <c r="G33" s="13" t="s">
        <v>22</v>
      </c>
      <c r="H33" s="13">
        <v>34.4</v>
      </c>
      <c r="I33" s="17"/>
      <c r="J33" s="18">
        <f>F33*0.85</f>
        <v>25.16</v>
      </c>
      <c r="K33" s="19" t="s">
        <v>22</v>
      </c>
      <c r="L33" s="18">
        <f>H33*0.85</f>
        <v>29.24</v>
      </c>
      <c r="M33" s="14"/>
      <c r="N33" s="20" t="s">
        <v>23</v>
      </c>
      <c r="O33" s="20">
        <v>21</v>
      </c>
      <c r="P33" s="20" t="s">
        <v>24</v>
      </c>
      <c r="Q33" s="20">
        <v>2016</v>
      </c>
      <c r="R33" s="21"/>
      <c r="S33" s="21"/>
      <c r="T33" s="21"/>
      <c r="U33" s="21"/>
    </row>
    <row r="34" spans="1:21" ht="15.75" customHeight="1">
      <c r="A34" s="2"/>
      <c r="B34" s="3"/>
      <c r="C34" s="15">
        <v>29</v>
      </c>
      <c r="D34" s="5" t="s">
        <v>86</v>
      </c>
      <c r="E34" s="16" t="s">
        <v>71</v>
      </c>
      <c r="F34" s="13">
        <v>29.2</v>
      </c>
      <c r="G34" s="13" t="s">
        <v>22</v>
      </c>
      <c r="H34" s="13">
        <v>33.9</v>
      </c>
      <c r="I34" s="17"/>
      <c r="J34" s="18">
        <f>F34*0.85</f>
        <v>24.82</v>
      </c>
      <c r="K34" s="19" t="s">
        <v>22</v>
      </c>
      <c r="L34" s="18">
        <f>H34*0.85</f>
        <v>28.814999999999998</v>
      </c>
      <c r="M34" s="14"/>
      <c r="N34" s="20" t="s">
        <v>47</v>
      </c>
      <c r="O34" s="20">
        <v>24</v>
      </c>
      <c r="P34" s="20" t="s">
        <v>24</v>
      </c>
      <c r="Q34" s="20">
        <v>2016</v>
      </c>
      <c r="R34" s="21"/>
      <c r="S34" s="21"/>
      <c r="T34" s="21"/>
      <c r="U34" s="21"/>
    </row>
    <row r="35" spans="1:21" ht="15.75" customHeight="1">
      <c r="A35" s="2"/>
      <c r="B35" s="3"/>
      <c r="C35" s="15">
        <v>30</v>
      </c>
      <c r="D35" s="5" t="s">
        <v>87</v>
      </c>
      <c r="E35" s="16" t="s">
        <v>81</v>
      </c>
      <c r="F35" s="13">
        <v>29.1</v>
      </c>
      <c r="G35" s="13" t="s">
        <v>22</v>
      </c>
      <c r="H35" s="13">
        <v>33.9</v>
      </c>
      <c r="I35" s="17"/>
      <c r="J35" s="18">
        <f>F35*0.85</f>
        <v>24.735</v>
      </c>
      <c r="K35" s="19" t="s">
        <v>22</v>
      </c>
      <c r="L35" s="18">
        <f>H35*0.85</f>
        <v>28.814999999999998</v>
      </c>
      <c r="M35" s="14"/>
      <c r="N35" s="20" t="s">
        <v>82</v>
      </c>
      <c r="O35" s="20">
        <v>28</v>
      </c>
      <c r="P35" s="20" t="s">
        <v>60</v>
      </c>
      <c r="Q35" s="20">
        <v>2017</v>
      </c>
      <c r="R35" s="21"/>
      <c r="S35" s="21"/>
      <c r="T35" s="21"/>
      <c r="U35" s="21"/>
    </row>
    <row r="36" spans="1:21" ht="15.75" customHeight="1">
      <c r="A36" s="2"/>
      <c r="B36" s="3"/>
      <c r="C36" s="15" t="s">
        <v>88</v>
      </c>
      <c r="D36" s="5" t="s">
        <v>89</v>
      </c>
      <c r="E36" s="16" t="s">
        <v>62</v>
      </c>
      <c r="F36" s="13">
        <v>28.7</v>
      </c>
      <c r="G36" s="13" t="s">
        <v>22</v>
      </c>
      <c r="H36" s="13">
        <v>33.3</v>
      </c>
      <c r="I36" s="17"/>
      <c r="J36" s="18">
        <f>F36*0.85</f>
        <v>24.395</v>
      </c>
      <c r="K36" s="19" t="s">
        <v>22</v>
      </c>
      <c r="L36" s="18">
        <f>H36*0.85</f>
        <v>28.304999999999996</v>
      </c>
      <c r="M36" s="14"/>
      <c r="N36" s="15" t="s">
        <v>52</v>
      </c>
      <c r="O36" s="15">
        <v>25</v>
      </c>
      <c r="P36" s="20" t="s">
        <v>28</v>
      </c>
      <c r="Q36" s="20">
        <v>2016</v>
      </c>
      <c r="R36" s="21"/>
      <c r="S36" s="21"/>
      <c r="T36" s="21"/>
      <c r="U36" s="21"/>
    </row>
    <row r="37" spans="1:21" ht="15.75" customHeight="1">
      <c r="A37" s="2"/>
      <c r="B37" s="3"/>
      <c r="C37" s="15" t="s">
        <v>88</v>
      </c>
      <c r="D37" s="5" t="s">
        <v>90</v>
      </c>
      <c r="E37" s="16" t="s">
        <v>69</v>
      </c>
      <c r="F37" s="13">
        <v>28.7</v>
      </c>
      <c r="G37" s="13" t="s">
        <v>22</v>
      </c>
      <c r="H37" s="13">
        <v>33.3</v>
      </c>
      <c r="I37" s="17"/>
      <c r="J37" s="18">
        <f>F37*0.85</f>
        <v>24.395</v>
      </c>
      <c r="K37" s="19" t="s">
        <v>22</v>
      </c>
      <c r="L37" s="18">
        <f>H37*0.85</f>
        <v>28.304999999999996</v>
      </c>
      <c r="M37" s="14"/>
      <c r="N37" s="15" t="s">
        <v>55</v>
      </c>
      <c r="O37" s="15">
        <v>23</v>
      </c>
      <c r="P37" s="15" t="s">
        <v>35</v>
      </c>
      <c r="Q37" s="20">
        <v>2015</v>
      </c>
      <c r="R37" s="6"/>
      <c r="S37" s="6"/>
      <c r="T37" s="6"/>
      <c r="U37" s="6"/>
    </row>
    <row r="38" spans="1:21" ht="15.75" customHeight="1">
      <c r="A38" s="2"/>
      <c r="B38" s="3"/>
      <c r="C38" s="15">
        <v>33</v>
      </c>
      <c r="D38" s="5" t="s">
        <v>91</v>
      </c>
      <c r="E38" s="16" t="s">
        <v>92</v>
      </c>
      <c r="F38" s="13">
        <v>28.1</v>
      </c>
      <c r="G38" s="13" t="s">
        <v>22</v>
      </c>
      <c r="H38" s="13">
        <v>32.6</v>
      </c>
      <c r="I38" s="17"/>
      <c r="J38" s="18">
        <f>F38*0.85</f>
        <v>23.885</v>
      </c>
      <c r="K38" s="19" t="s">
        <v>22</v>
      </c>
      <c r="L38" s="18">
        <f>H38*0.85</f>
        <v>27.71</v>
      </c>
      <c r="M38" s="14"/>
      <c r="N38" s="15" t="s">
        <v>44</v>
      </c>
      <c r="O38" s="15">
        <v>27</v>
      </c>
      <c r="P38" s="15" t="s">
        <v>35</v>
      </c>
      <c r="Q38" s="20">
        <v>2016</v>
      </c>
      <c r="R38" s="6"/>
      <c r="S38" s="6"/>
      <c r="T38" s="6"/>
      <c r="U38" s="6"/>
    </row>
    <row r="39" spans="1:21" ht="15.75" customHeight="1">
      <c r="A39" s="2"/>
      <c r="B39" s="3"/>
      <c r="C39" s="15">
        <v>34</v>
      </c>
      <c r="D39" s="23" t="s">
        <v>93</v>
      </c>
      <c r="E39" s="16" t="s">
        <v>94</v>
      </c>
      <c r="F39" s="13">
        <v>27.8</v>
      </c>
      <c r="G39" s="13" t="s">
        <v>22</v>
      </c>
      <c r="H39" s="13">
        <v>32.3</v>
      </c>
      <c r="I39" s="17"/>
      <c r="J39" s="18">
        <f>F39*0.85</f>
        <v>23.63</v>
      </c>
      <c r="K39" s="19" t="s">
        <v>22</v>
      </c>
      <c r="L39" s="18">
        <f>H39*0.85</f>
        <v>27.455</v>
      </c>
      <c r="M39" s="14"/>
      <c r="N39" s="15" t="s">
        <v>55</v>
      </c>
      <c r="O39" s="15">
        <v>22</v>
      </c>
      <c r="P39" s="15" t="s">
        <v>24</v>
      </c>
      <c r="Q39" s="20">
        <v>2016</v>
      </c>
      <c r="R39" s="24" t="s">
        <v>95</v>
      </c>
      <c r="S39" s="6"/>
      <c r="T39" s="6"/>
      <c r="U39" s="6"/>
    </row>
    <row r="40" spans="1:21" ht="15.75" customHeight="1">
      <c r="A40" s="2"/>
      <c r="B40" s="3"/>
      <c r="C40" s="15">
        <v>35</v>
      </c>
      <c r="D40" s="5" t="s">
        <v>96</v>
      </c>
      <c r="E40" s="16" t="s">
        <v>37</v>
      </c>
      <c r="F40" s="13">
        <v>27.6</v>
      </c>
      <c r="G40" s="13" t="s">
        <v>22</v>
      </c>
      <c r="H40" s="13">
        <v>32.1</v>
      </c>
      <c r="I40" s="17"/>
      <c r="J40" s="18">
        <f>F40*0.85</f>
        <v>23.46</v>
      </c>
      <c r="K40" s="19" t="s">
        <v>22</v>
      </c>
      <c r="L40" s="18">
        <f>H40*0.85</f>
        <v>27.285</v>
      </c>
      <c r="M40" s="14"/>
      <c r="N40" s="15" t="s">
        <v>65</v>
      </c>
      <c r="O40" s="15">
        <v>27</v>
      </c>
      <c r="P40" s="15" t="s">
        <v>60</v>
      </c>
      <c r="Q40" s="20">
        <v>2018</v>
      </c>
      <c r="R40" s="6"/>
      <c r="S40" s="6"/>
      <c r="T40" s="6"/>
      <c r="U40" s="6"/>
    </row>
    <row r="41" spans="1:21" ht="15.75" customHeight="1">
      <c r="A41" s="2"/>
      <c r="B41" s="3"/>
      <c r="C41" s="15">
        <v>36</v>
      </c>
      <c r="D41" s="5" t="s">
        <v>97</v>
      </c>
      <c r="E41" s="16" t="s">
        <v>73</v>
      </c>
      <c r="F41" s="13">
        <v>27.6</v>
      </c>
      <c r="G41" s="13" t="s">
        <v>22</v>
      </c>
      <c r="H41" s="13">
        <v>32</v>
      </c>
      <c r="I41" s="17"/>
      <c r="J41" s="18">
        <f>F41*0.85</f>
        <v>23.46</v>
      </c>
      <c r="K41" s="19" t="s">
        <v>22</v>
      </c>
      <c r="L41" s="18">
        <f>H41*0.85</f>
        <v>27.2</v>
      </c>
      <c r="M41" s="14"/>
      <c r="N41" s="15" t="s">
        <v>47</v>
      </c>
      <c r="O41" s="15">
        <v>23</v>
      </c>
      <c r="P41" s="15" t="s">
        <v>24</v>
      </c>
      <c r="Q41" s="20">
        <v>2018</v>
      </c>
      <c r="R41" s="6"/>
      <c r="S41" s="6"/>
      <c r="T41" s="6"/>
      <c r="U41" s="6"/>
    </row>
    <row r="42" spans="1:21" ht="15.75" customHeight="1">
      <c r="A42" s="2"/>
      <c r="B42" s="3"/>
      <c r="C42" s="15">
        <v>37</v>
      </c>
      <c r="D42" s="5" t="s">
        <v>98</v>
      </c>
      <c r="E42" s="16" t="s">
        <v>30</v>
      </c>
      <c r="F42" s="13">
        <v>27.3</v>
      </c>
      <c r="G42" s="13" t="s">
        <v>22</v>
      </c>
      <c r="H42" s="13">
        <v>31.8</v>
      </c>
      <c r="I42" s="17"/>
      <c r="J42" s="18">
        <f>F42*0.85</f>
        <v>23.205</v>
      </c>
      <c r="K42" s="19" t="s">
        <v>22</v>
      </c>
      <c r="L42" s="18">
        <f>H42*0.85</f>
        <v>27.03</v>
      </c>
      <c r="M42" s="14"/>
      <c r="N42" s="15" t="s">
        <v>99</v>
      </c>
      <c r="O42" s="15">
        <v>25</v>
      </c>
      <c r="P42" s="15" t="s">
        <v>35</v>
      </c>
      <c r="Q42" s="20">
        <v>2016</v>
      </c>
      <c r="R42" s="6"/>
      <c r="S42" s="6"/>
      <c r="T42" s="6"/>
      <c r="U42" s="6"/>
    </row>
    <row r="43" spans="1:21" ht="15.75" customHeight="1">
      <c r="A43" s="2"/>
      <c r="B43" s="3"/>
      <c r="C43" s="15">
        <v>38</v>
      </c>
      <c r="D43" s="22" t="s">
        <v>100</v>
      </c>
      <c r="E43" s="16" t="s">
        <v>26</v>
      </c>
      <c r="F43" s="13">
        <v>27.3</v>
      </c>
      <c r="G43" s="13" t="s">
        <v>22</v>
      </c>
      <c r="H43" s="13">
        <v>31.7</v>
      </c>
      <c r="I43" s="17"/>
      <c r="J43" s="18">
        <f>F43*0.85</f>
        <v>23.205</v>
      </c>
      <c r="K43" s="19" t="s">
        <v>22</v>
      </c>
      <c r="L43" s="18">
        <f>H43*0.85</f>
        <v>26.945</v>
      </c>
      <c r="M43" s="14"/>
      <c r="N43" s="15" t="s">
        <v>23</v>
      </c>
      <c r="O43" s="15">
        <v>25</v>
      </c>
      <c r="P43" s="15" t="s">
        <v>24</v>
      </c>
      <c r="Q43" s="20">
        <v>2016</v>
      </c>
      <c r="R43" s="6"/>
      <c r="S43" s="6"/>
      <c r="T43" s="6"/>
      <c r="U43" s="6"/>
    </row>
    <row r="44" spans="1:21" ht="15.75" customHeight="1">
      <c r="A44" s="2"/>
      <c r="B44" s="3"/>
      <c r="C44" s="15">
        <v>39</v>
      </c>
      <c r="D44" s="5" t="s">
        <v>101</v>
      </c>
      <c r="E44" s="16" t="s">
        <v>26</v>
      </c>
      <c r="F44" s="13">
        <v>26.9</v>
      </c>
      <c r="G44" s="13" t="s">
        <v>22</v>
      </c>
      <c r="H44" s="13">
        <v>31.3</v>
      </c>
      <c r="I44" s="17"/>
      <c r="J44" s="18">
        <f>F44*0.85</f>
        <v>22.865</v>
      </c>
      <c r="K44" s="19" t="s">
        <v>22</v>
      </c>
      <c r="L44" s="18">
        <f>H44*0.85</f>
        <v>26.605</v>
      </c>
      <c r="M44" s="14"/>
      <c r="N44" s="15" t="s">
        <v>23</v>
      </c>
      <c r="O44" s="15">
        <v>25</v>
      </c>
      <c r="P44" s="15" t="s">
        <v>35</v>
      </c>
      <c r="Q44" s="20">
        <v>2018</v>
      </c>
      <c r="R44" s="6"/>
      <c r="S44" s="6"/>
      <c r="T44" s="6"/>
      <c r="U44" s="6"/>
    </row>
    <row r="45" spans="1:21" ht="15.75" customHeight="1">
      <c r="A45" s="2"/>
      <c r="B45" s="3"/>
      <c r="C45" s="15">
        <v>40</v>
      </c>
      <c r="D45" s="5" t="s">
        <v>102</v>
      </c>
      <c r="E45" s="16" t="s">
        <v>54</v>
      </c>
      <c r="F45" s="13">
        <v>26.8</v>
      </c>
      <c r="G45" s="13" t="s">
        <v>22</v>
      </c>
      <c r="H45" s="13">
        <v>31.2</v>
      </c>
      <c r="I45" s="17"/>
      <c r="J45" s="18">
        <f>F45*0.85</f>
        <v>22.78</v>
      </c>
      <c r="K45" s="19" t="s">
        <v>22</v>
      </c>
      <c r="L45" s="18">
        <f>H45*0.85</f>
        <v>26.52</v>
      </c>
      <c r="M45" s="14"/>
      <c r="N45" s="15" t="s">
        <v>55</v>
      </c>
      <c r="O45" s="15">
        <v>24</v>
      </c>
      <c r="P45" s="15" t="s">
        <v>35</v>
      </c>
      <c r="Q45" s="20">
        <v>2017</v>
      </c>
      <c r="R45" s="6"/>
      <c r="S45" s="6"/>
      <c r="T45" s="6"/>
      <c r="U45" s="6"/>
    </row>
    <row r="46" spans="1:21" ht="15.75" customHeight="1">
      <c r="A46" s="2"/>
      <c r="B46" s="3"/>
      <c r="C46" s="15">
        <v>41</v>
      </c>
      <c r="D46" s="5" t="s">
        <v>103</v>
      </c>
      <c r="E46" s="16" t="s">
        <v>92</v>
      </c>
      <c r="F46" s="13">
        <v>26.6</v>
      </c>
      <c r="G46" s="13" t="s">
        <v>22</v>
      </c>
      <c r="H46" s="13">
        <v>30.9</v>
      </c>
      <c r="I46" s="17"/>
      <c r="J46" s="18">
        <f>F46*0.85</f>
        <v>22.61</v>
      </c>
      <c r="K46" s="19" t="s">
        <v>22</v>
      </c>
      <c r="L46" s="18">
        <f>H46*0.85</f>
        <v>26.264999999999997</v>
      </c>
      <c r="M46" s="14"/>
      <c r="N46" s="15" t="s">
        <v>104</v>
      </c>
      <c r="O46" s="15">
        <v>26</v>
      </c>
      <c r="P46" s="15" t="s">
        <v>35</v>
      </c>
      <c r="Q46" s="20">
        <v>2016</v>
      </c>
      <c r="R46" s="6"/>
      <c r="S46" s="6"/>
      <c r="T46" s="6"/>
      <c r="U46" s="6"/>
    </row>
    <row r="47" spans="1:21" ht="15.75" customHeight="1">
      <c r="A47" s="2"/>
      <c r="B47" s="3"/>
      <c r="C47" s="15" t="s">
        <v>105</v>
      </c>
      <c r="D47" s="5" t="s">
        <v>106</v>
      </c>
      <c r="E47" s="16" t="s">
        <v>46</v>
      </c>
      <c r="F47" s="13">
        <v>26.4</v>
      </c>
      <c r="G47" s="13" t="s">
        <v>22</v>
      </c>
      <c r="H47" s="13">
        <v>30.6</v>
      </c>
      <c r="I47" s="17"/>
      <c r="J47" s="18">
        <f>F47*0.85</f>
        <v>22.439999999999998</v>
      </c>
      <c r="K47" s="19" t="s">
        <v>22</v>
      </c>
      <c r="L47" s="18">
        <f>H47*0.85</f>
        <v>26.01</v>
      </c>
      <c r="M47" s="14"/>
      <c r="N47" s="15" t="s">
        <v>107</v>
      </c>
      <c r="O47" s="15">
        <v>24</v>
      </c>
      <c r="P47" s="15" t="s">
        <v>35</v>
      </c>
      <c r="Q47" s="20">
        <v>2016</v>
      </c>
      <c r="R47" s="6"/>
      <c r="S47" s="6"/>
      <c r="T47" s="6"/>
      <c r="U47" s="6"/>
    </row>
    <row r="48" spans="1:21" ht="15.75" customHeight="1">
      <c r="A48" s="2"/>
      <c r="B48" s="3"/>
      <c r="C48" s="15" t="s">
        <v>105</v>
      </c>
      <c r="D48" s="5" t="s">
        <v>108</v>
      </c>
      <c r="E48" s="16" t="s">
        <v>46</v>
      </c>
      <c r="F48" s="13">
        <v>26.4</v>
      </c>
      <c r="G48" s="13" t="s">
        <v>22</v>
      </c>
      <c r="H48" s="13">
        <v>30.6</v>
      </c>
      <c r="I48" s="17"/>
      <c r="J48" s="18">
        <f>F48*0.85</f>
        <v>22.439999999999998</v>
      </c>
      <c r="K48" s="19" t="s">
        <v>22</v>
      </c>
      <c r="L48" s="18">
        <f>H48*0.85</f>
        <v>26.01</v>
      </c>
      <c r="M48" s="14"/>
      <c r="N48" s="15" t="s">
        <v>109</v>
      </c>
      <c r="O48" s="15">
        <v>25</v>
      </c>
      <c r="P48" s="15" t="s">
        <v>24</v>
      </c>
      <c r="Q48" s="20">
        <v>2016</v>
      </c>
      <c r="R48" s="6"/>
      <c r="S48" s="6"/>
      <c r="T48" s="6"/>
      <c r="U48" s="6"/>
    </row>
    <row r="49" spans="1:21" ht="15.75" customHeight="1">
      <c r="A49" s="2"/>
      <c r="B49" s="3"/>
      <c r="C49" s="15" t="s">
        <v>105</v>
      </c>
      <c r="D49" s="5" t="s">
        <v>110</v>
      </c>
      <c r="E49" s="16" t="s">
        <v>33</v>
      </c>
      <c r="F49" s="13">
        <v>26.4</v>
      </c>
      <c r="G49" s="13" t="s">
        <v>22</v>
      </c>
      <c r="H49" s="13">
        <v>30.6</v>
      </c>
      <c r="I49" s="17"/>
      <c r="J49" s="18">
        <f>F49*0.85</f>
        <v>22.439999999999998</v>
      </c>
      <c r="K49" s="19" t="s">
        <v>22</v>
      </c>
      <c r="L49" s="18">
        <f>H49*0.85</f>
        <v>26.01</v>
      </c>
      <c r="M49" s="14"/>
      <c r="N49" s="15" t="s">
        <v>82</v>
      </c>
      <c r="O49" s="15">
        <v>21</v>
      </c>
      <c r="P49" s="15" t="s">
        <v>35</v>
      </c>
      <c r="Q49" s="20">
        <v>2017</v>
      </c>
      <c r="R49" s="6"/>
      <c r="S49" s="6"/>
      <c r="T49" s="6"/>
      <c r="U49" s="6"/>
    </row>
    <row r="50" spans="1:21" ht="15.75" customHeight="1">
      <c r="A50" s="2"/>
      <c r="B50" s="3"/>
      <c r="C50" s="15">
        <v>45</v>
      </c>
      <c r="D50" s="5" t="s">
        <v>111</v>
      </c>
      <c r="E50" s="16" t="s">
        <v>37</v>
      </c>
      <c r="F50" s="13">
        <v>26.3</v>
      </c>
      <c r="G50" s="13" t="s">
        <v>22</v>
      </c>
      <c r="H50" s="13">
        <v>30.5</v>
      </c>
      <c r="I50" s="17"/>
      <c r="J50" s="18">
        <f>F50*0.85</f>
        <v>22.355</v>
      </c>
      <c r="K50" s="19" t="s">
        <v>22</v>
      </c>
      <c r="L50" s="18">
        <f>H50*0.85</f>
        <v>25.925</v>
      </c>
      <c r="M50" s="14"/>
      <c r="N50" s="15" t="s">
        <v>112</v>
      </c>
      <c r="O50" s="15">
        <v>30</v>
      </c>
      <c r="P50" s="15" t="s">
        <v>35</v>
      </c>
      <c r="Q50" s="20">
        <v>2017</v>
      </c>
      <c r="R50" s="6"/>
      <c r="S50" s="6"/>
      <c r="T50" s="6"/>
      <c r="U50" s="6"/>
    </row>
    <row r="51" spans="1:21" ht="15.75" customHeight="1">
      <c r="A51" s="2"/>
      <c r="B51" s="3"/>
      <c r="C51" s="15">
        <v>46</v>
      </c>
      <c r="D51" s="5" t="s">
        <v>113</v>
      </c>
      <c r="E51" s="16" t="s">
        <v>46</v>
      </c>
      <c r="F51" s="13">
        <v>26.1</v>
      </c>
      <c r="G51" s="13" t="s">
        <v>22</v>
      </c>
      <c r="H51" s="13">
        <v>30.4</v>
      </c>
      <c r="I51" s="17"/>
      <c r="J51" s="18">
        <f>F51*0.85</f>
        <v>22.185000000000002</v>
      </c>
      <c r="K51" s="19" t="s">
        <v>22</v>
      </c>
      <c r="L51" s="18">
        <f>H51*0.85</f>
        <v>25.84</v>
      </c>
      <c r="M51" s="14"/>
      <c r="N51" s="15" t="s">
        <v>52</v>
      </c>
      <c r="O51" s="15">
        <v>22</v>
      </c>
      <c r="P51" s="15" t="s">
        <v>114</v>
      </c>
      <c r="Q51" s="20">
        <v>2016</v>
      </c>
      <c r="R51" s="6"/>
      <c r="S51" s="6"/>
      <c r="T51" s="6"/>
      <c r="U51" s="6"/>
    </row>
    <row r="52" spans="1:21" ht="15.75" customHeight="1">
      <c r="A52" s="2"/>
      <c r="B52" s="3"/>
      <c r="C52" s="15">
        <v>47</v>
      </c>
      <c r="D52" s="5" t="s">
        <v>115</v>
      </c>
      <c r="E52" s="16" t="s">
        <v>69</v>
      </c>
      <c r="F52" s="13">
        <v>25.9</v>
      </c>
      <c r="G52" s="13" t="s">
        <v>22</v>
      </c>
      <c r="H52" s="13">
        <v>30.1</v>
      </c>
      <c r="I52" s="17"/>
      <c r="J52" s="18">
        <f>F52*0.85</f>
        <v>22.014999999999997</v>
      </c>
      <c r="K52" s="19" t="s">
        <v>22</v>
      </c>
      <c r="L52" s="18">
        <f>H52*0.85</f>
        <v>25.585</v>
      </c>
      <c r="M52" s="14"/>
      <c r="N52" s="15" t="s">
        <v>55</v>
      </c>
      <c r="O52" s="15">
        <v>27</v>
      </c>
      <c r="P52" s="15" t="s">
        <v>114</v>
      </c>
      <c r="Q52" s="20">
        <v>2016</v>
      </c>
      <c r="R52" s="6"/>
      <c r="S52" s="6"/>
      <c r="T52" s="6"/>
      <c r="U52" s="6"/>
    </row>
    <row r="53" spans="1:21" ht="15.75" customHeight="1">
      <c r="A53" s="2"/>
      <c r="B53" s="3"/>
      <c r="C53" s="15">
        <v>48</v>
      </c>
      <c r="D53" s="5" t="s">
        <v>116</v>
      </c>
      <c r="E53" s="16" t="s">
        <v>62</v>
      </c>
      <c r="F53" s="13">
        <v>25.4</v>
      </c>
      <c r="G53" s="13" t="s">
        <v>22</v>
      </c>
      <c r="H53" s="13">
        <v>29.6</v>
      </c>
      <c r="I53" s="17"/>
      <c r="J53" s="18">
        <f>F53*0.85</f>
        <v>21.59</v>
      </c>
      <c r="K53" s="19" t="s">
        <v>22</v>
      </c>
      <c r="L53" s="18">
        <f>H53*0.85</f>
        <v>25.16</v>
      </c>
      <c r="M53" s="14"/>
      <c r="N53" s="15" t="s">
        <v>52</v>
      </c>
      <c r="O53" s="15">
        <v>24</v>
      </c>
      <c r="P53" s="15" t="s">
        <v>60</v>
      </c>
      <c r="Q53" s="20">
        <v>2017</v>
      </c>
      <c r="R53" s="6"/>
      <c r="S53" s="6"/>
      <c r="T53" s="6"/>
      <c r="U53" s="6"/>
    </row>
    <row r="54" spans="1:21" ht="15.75" customHeight="1">
      <c r="A54" s="2"/>
      <c r="B54" s="3"/>
      <c r="C54" s="15">
        <v>48</v>
      </c>
      <c r="D54" s="5" t="s">
        <v>117</v>
      </c>
      <c r="E54" s="16" t="s">
        <v>26</v>
      </c>
      <c r="F54" s="13">
        <v>25.4</v>
      </c>
      <c r="G54" s="13" t="s">
        <v>22</v>
      </c>
      <c r="H54" s="13">
        <v>29.6</v>
      </c>
      <c r="I54" s="17"/>
      <c r="J54" s="18">
        <f>F54*0.85</f>
        <v>21.59</v>
      </c>
      <c r="K54" s="19" t="s">
        <v>22</v>
      </c>
      <c r="L54" s="18">
        <f>H54*0.85</f>
        <v>25.16</v>
      </c>
      <c r="M54" s="14"/>
      <c r="N54" s="15" t="s">
        <v>118</v>
      </c>
      <c r="O54" s="15">
        <v>27</v>
      </c>
      <c r="P54" s="20" t="s">
        <v>35</v>
      </c>
      <c r="Q54" s="20">
        <v>2017</v>
      </c>
      <c r="R54" s="6"/>
      <c r="S54" s="6"/>
      <c r="T54" s="6"/>
      <c r="U54" s="6"/>
    </row>
    <row r="55" spans="1:21" ht="15.75" customHeight="1">
      <c r="A55" s="2"/>
      <c r="B55" s="3"/>
      <c r="C55" s="15">
        <v>50</v>
      </c>
      <c r="D55" s="5" t="s">
        <v>119</v>
      </c>
      <c r="E55" s="16" t="s">
        <v>37</v>
      </c>
      <c r="F55" s="13">
        <v>25.2</v>
      </c>
      <c r="G55" s="13" t="s">
        <v>22</v>
      </c>
      <c r="H55" s="13">
        <v>29.3</v>
      </c>
      <c r="I55" s="17"/>
      <c r="J55" s="18">
        <f>F55*0.85</f>
        <v>21.419999999999998</v>
      </c>
      <c r="K55" s="19" t="s">
        <v>22</v>
      </c>
      <c r="L55" s="18">
        <f>H55*0.85</f>
        <v>24.905</v>
      </c>
      <c r="M55" s="14"/>
      <c r="N55" s="15" t="s">
        <v>47</v>
      </c>
      <c r="O55" s="15">
        <v>26</v>
      </c>
      <c r="P55" s="15" t="s">
        <v>114</v>
      </c>
      <c r="Q55" s="20">
        <v>2016</v>
      </c>
      <c r="R55" s="6"/>
      <c r="S55" s="6"/>
      <c r="T55" s="6"/>
      <c r="U55" s="6"/>
    </row>
    <row r="56" spans="1:21" ht="15.75" customHeight="1">
      <c r="A56" s="2"/>
      <c r="B56" s="3"/>
      <c r="C56" s="15">
        <v>51</v>
      </c>
      <c r="D56" s="5" t="s">
        <v>120</v>
      </c>
      <c r="E56" s="16" t="s">
        <v>71</v>
      </c>
      <c r="F56" s="13">
        <v>25</v>
      </c>
      <c r="G56" s="13" t="s">
        <v>22</v>
      </c>
      <c r="H56" s="13">
        <v>29.1</v>
      </c>
      <c r="I56" s="17"/>
      <c r="J56" s="18">
        <f>F56*0.85</f>
        <v>21.25</v>
      </c>
      <c r="K56" s="19" t="s">
        <v>22</v>
      </c>
      <c r="L56" s="18">
        <f>H56*0.85</f>
        <v>24.735</v>
      </c>
      <c r="M56" s="14"/>
      <c r="N56" s="15" t="s">
        <v>47</v>
      </c>
      <c r="O56" s="15">
        <v>21</v>
      </c>
      <c r="P56" s="15" t="s">
        <v>35</v>
      </c>
      <c r="Q56" s="20">
        <v>2018</v>
      </c>
      <c r="R56" s="6"/>
      <c r="S56" s="6"/>
      <c r="T56" s="6"/>
      <c r="U56" s="6"/>
    </row>
    <row r="57" spans="1:21" ht="15.75" customHeight="1">
      <c r="A57" s="2"/>
      <c r="B57" s="3"/>
      <c r="C57" s="15">
        <v>51</v>
      </c>
      <c r="D57" s="5" t="s">
        <v>121</v>
      </c>
      <c r="E57" s="16" t="s">
        <v>46</v>
      </c>
      <c r="F57" s="13">
        <v>25</v>
      </c>
      <c r="G57" s="13" t="s">
        <v>22</v>
      </c>
      <c r="H57" s="13">
        <v>29.1</v>
      </c>
      <c r="I57" s="17"/>
      <c r="J57" s="18">
        <f>F57*0.85</f>
        <v>21.25</v>
      </c>
      <c r="K57" s="19" t="s">
        <v>22</v>
      </c>
      <c r="L57" s="18">
        <f>H57*0.85</f>
        <v>24.735</v>
      </c>
      <c r="M57" s="14"/>
      <c r="N57" s="15" t="s">
        <v>47</v>
      </c>
      <c r="O57" s="15">
        <v>22</v>
      </c>
      <c r="P57" s="15" t="s">
        <v>24</v>
      </c>
      <c r="Q57" s="20">
        <v>2016</v>
      </c>
      <c r="R57" s="6"/>
      <c r="S57" s="6"/>
      <c r="T57" s="6"/>
      <c r="U57" s="6"/>
    </row>
    <row r="58" spans="1:21" ht="15.75" customHeight="1">
      <c r="A58" s="2"/>
      <c r="B58" s="3"/>
      <c r="C58" s="15">
        <v>53</v>
      </c>
      <c r="D58" s="22" t="s">
        <v>122</v>
      </c>
      <c r="E58" s="16" t="s">
        <v>123</v>
      </c>
      <c r="F58" s="13">
        <v>24.9</v>
      </c>
      <c r="G58" s="13" t="s">
        <v>22</v>
      </c>
      <c r="H58" s="13">
        <v>28.9</v>
      </c>
      <c r="I58" s="17"/>
      <c r="J58" s="18">
        <f>F58*0.85</f>
        <v>21.165</v>
      </c>
      <c r="K58" s="19" t="s">
        <v>22</v>
      </c>
      <c r="L58" s="18">
        <f>H58*0.85</f>
        <v>24.564999999999998</v>
      </c>
      <c r="M58" s="14"/>
      <c r="N58" s="15" t="s">
        <v>124</v>
      </c>
      <c r="O58" s="15">
        <v>23</v>
      </c>
      <c r="P58" s="15" t="s">
        <v>24</v>
      </c>
      <c r="Q58" s="20">
        <v>2016</v>
      </c>
      <c r="R58" s="6"/>
      <c r="S58" s="6"/>
      <c r="T58" s="6"/>
      <c r="U58" s="6"/>
    </row>
    <row r="59" spans="1:21" ht="15.75" customHeight="1">
      <c r="A59" s="2"/>
      <c r="B59" s="3"/>
      <c r="C59" s="15">
        <v>54</v>
      </c>
      <c r="D59" s="22" t="s">
        <v>125</v>
      </c>
      <c r="E59" s="16" t="s">
        <v>126</v>
      </c>
      <c r="F59" s="13">
        <v>24.5</v>
      </c>
      <c r="G59" s="13" t="s">
        <v>22</v>
      </c>
      <c r="H59" s="13">
        <v>28.5</v>
      </c>
      <c r="I59" s="17"/>
      <c r="J59" s="18">
        <f>F59*0.85</f>
        <v>20.825</v>
      </c>
      <c r="K59" s="19" t="s">
        <v>22</v>
      </c>
      <c r="L59" s="18">
        <f>H59*0.85</f>
        <v>24.224999999999998</v>
      </c>
      <c r="M59" s="14"/>
      <c r="N59" s="15" t="s">
        <v>34</v>
      </c>
      <c r="O59" s="15">
        <v>25</v>
      </c>
      <c r="P59" s="15" t="s">
        <v>35</v>
      </c>
      <c r="Q59" s="20">
        <v>2016</v>
      </c>
      <c r="R59" s="6"/>
      <c r="S59" s="6"/>
      <c r="T59" s="6"/>
      <c r="U59" s="6"/>
    </row>
    <row r="60" spans="1:21" ht="15.75" customHeight="1">
      <c r="A60" s="2"/>
      <c r="B60" s="3"/>
      <c r="C60" s="15">
        <v>55</v>
      </c>
      <c r="D60" s="5" t="s">
        <v>127</v>
      </c>
      <c r="E60" s="16" t="s">
        <v>54</v>
      </c>
      <c r="F60" s="13">
        <v>24.3</v>
      </c>
      <c r="G60" s="13" t="s">
        <v>22</v>
      </c>
      <c r="H60" s="13">
        <v>28.3</v>
      </c>
      <c r="I60" s="17"/>
      <c r="J60" s="18">
        <f>F60*0.85</f>
        <v>20.655</v>
      </c>
      <c r="K60" s="19" t="s">
        <v>22</v>
      </c>
      <c r="L60" s="18">
        <f>H60*0.85</f>
        <v>24.055</v>
      </c>
      <c r="M60" s="14"/>
      <c r="N60" s="15" t="s">
        <v>55</v>
      </c>
      <c r="O60" s="15">
        <v>24</v>
      </c>
      <c r="P60" s="15" t="s">
        <v>60</v>
      </c>
      <c r="Q60" s="20">
        <v>2017</v>
      </c>
      <c r="R60" s="6"/>
      <c r="S60" s="6"/>
      <c r="T60" s="6"/>
      <c r="U60" s="6"/>
    </row>
    <row r="61" spans="1:21" ht="15.75" customHeight="1">
      <c r="A61" s="2"/>
      <c r="B61" s="3"/>
      <c r="C61" s="15">
        <v>56</v>
      </c>
      <c r="D61" s="5" t="s">
        <v>128</v>
      </c>
      <c r="E61" s="16" t="s">
        <v>129</v>
      </c>
      <c r="F61" s="13">
        <v>24</v>
      </c>
      <c r="G61" s="13" t="s">
        <v>22</v>
      </c>
      <c r="H61" s="13">
        <v>27.9</v>
      </c>
      <c r="I61" s="17"/>
      <c r="J61" s="18">
        <f>F61*0.85</f>
        <v>20.4</v>
      </c>
      <c r="K61" s="19" t="s">
        <v>22</v>
      </c>
      <c r="L61" s="18">
        <f>H61*0.85</f>
        <v>23.715</v>
      </c>
      <c r="M61" s="14"/>
      <c r="N61" s="15" t="s">
        <v>47</v>
      </c>
      <c r="O61" s="15">
        <v>21</v>
      </c>
      <c r="P61" s="15" t="s">
        <v>60</v>
      </c>
      <c r="Q61" s="20">
        <v>2016</v>
      </c>
      <c r="R61" s="6"/>
      <c r="S61" s="6"/>
      <c r="T61" s="6"/>
      <c r="U61" s="6"/>
    </row>
    <row r="62" spans="1:21" ht="15.75" customHeight="1">
      <c r="A62" s="2"/>
      <c r="B62" s="3"/>
      <c r="C62" s="15">
        <v>57</v>
      </c>
      <c r="D62" s="22" t="s">
        <v>130</v>
      </c>
      <c r="E62" s="16" t="s">
        <v>54</v>
      </c>
      <c r="F62" s="13">
        <v>23.1</v>
      </c>
      <c r="G62" s="13" t="s">
        <v>22</v>
      </c>
      <c r="H62" s="13">
        <v>26.8</v>
      </c>
      <c r="I62" s="17"/>
      <c r="J62" s="18">
        <f>F62*0.85</f>
        <v>19.635</v>
      </c>
      <c r="K62" s="19" t="s">
        <v>22</v>
      </c>
      <c r="L62" s="18">
        <f>H62*0.85</f>
        <v>22.78</v>
      </c>
      <c r="M62" s="14"/>
      <c r="N62" s="15" t="s">
        <v>27</v>
      </c>
      <c r="O62" s="15">
        <v>24</v>
      </c>
      <c r="P62" s="15" t="s">
        <v>24</v>
      </c>
      <c r="Q62" s="20">
        <v>2014</v>
      </c>
      <c r="R62" s="6"/>
      <c r="S62" s="6"/>
      <c r="T62" s="6"/>
      <c r="U62" s="6"/>
    </row>
    <row r="63" spans="1:21" ht="15.75" customHeight="1">
      <c r="A63" s="2"/>
      <c r="B63" s="3"/>
      <c r="C63" s="15">
        <v>58</v>
      </c>
      <c r="D63" s="5" t="s">
        <v>131</v>
      </c>
      <c r="E63" s="16" t="s">
        <v>49</v>
      </c>
      <c r="F63" s="13">
        <v>22.7</v>
      </c>
      <c r="G63" s="13" t="s">
        <v>22</v>
      </c>
      <c r="H63" s="13">
        <v>26.3</v>
      </c>
      <c r="I63" s="17"/>
      <c r="J63" s="18">
        <f>F63*0.85</f>
        <v>19.294999999999998</v>
      </c>
      <c r="K63" s="19" t="s">
        <v>22</v>
      </c>
      <c r="L63" s="18">
        <f>H63*0.85</f>
        <v>22.355</v>
      </c>
      <c r="M63" s="14"/>
      <c r="N63" s="15" t="s">
        <v>34</v>
      </c>
      <c r="O63" s="15">
        <v>26</v>
      </c>
      <c r="P63" s="15" t="s">
        <v>60</v>
      </c>
      <c r="Q63" s="20">
        <v>2016</v>
      </c>
      <c r="R63" s="6"/>
      <c r="S63" s="6"/>
      <c r="T63" s="6"/>
      <c r="U63" s="6"/>
    </row>
    <row r="64" spans="1:21" ht="15.75" customHeight="1">
      <c r="A64" s="2"/>
      <c r="B64" s="3"/>
      <c r="C64" s="15">
        <v>59</v>
      </c>
      <c r="D64" s="22" t="s">
        <v>132</v>
      </c>
      <c r="E64" s="16" t="s">
        <v>133</v>
      </c>
      <c r="F64" s="13">
        <v>22.6</v>
      </c>
      <c r="G64" s="13" t="s">
        <v>22</v>
      </c>
      <c r="H64" s="13">
        <v>26.3</v>
      </c>
      <c r="I64" s="17"/>
      <c r="J64" s="18">
        <f>F64*0.85</f>
        <v>19.21</v>
      </c>
      <c r="K64" s="19" t="s">
        <v>22</v>
      </c>
      <c r="L64" s="18">
        <f>H64*0.85</f>
        <v>22.355</v>
      </c>
      <c r="M64" s="14"/>
      <c r="N64" s="15" t="s">
        <v>52</v>
      </c>
      <c r="O64" s="15">
        <v>21</v>
      </c>
      <c r="P64" s="15" t="s">
        <v>35</v>
      </c>
      <c r="Q64" s="20">
        <v>2016</v>
      </c>
      <c r="R64" s="6"/>
      <c r="S64" s="6"/>
      <c r="T64" s="6"/>
      <c r="U64" s="6"/>
    </row>
    <row r="65" spans="1:21" ht="15.75" customHeight="1">
      <c r="A65" s="2"/>
      <c r="B65" s="3"/>
      <c r="C65" s="15">
        <v>60</v>
      </c>
      <c r="D65" s="5" t="s">
        <v>134</v>
      </c>
      <c r="E65" s="16" t="s">
        <v>33</v>
      </c>
      <c r="F65" s="13">
        <v>22.5</v>
      </c>
      <c r="G65" s="13" t="s">
        <v>22</v>
      </c>
      <c r="H65" s="13">
        <v>26.1</v>
      </c>
      <c r="I65" s="17"/>
      <c r="J65" s="18">
        <f>F65*0.85</f>
        <v>19.125</v>
      </c>
      <c r="K65" s="19" t="s">
        <v>22</v>
      </c>
      <c r="L65" s="18">
        <f>H65*0.85</f>
        <v>22.185000000000002</v>
      </c>
      <c r="M65" s="14"/>
      <c r="N65" s="15" t="s">
        <v>34</v>
      </c>
      <c r="O65" s="15">
        <v>20</v>
      </c>
      <c r="P65" s="15" t="s">
        <v>24</v>
      </c>
      <c r="Q65" s="20">
        <v>2016</v>
      </c>
      <c r="R65" s="6"/>
      <c r="S65" s="6"/>
      <c r="T65" s="6"/>
      <c r="U65" s="6"/>
    </row>
    <row r="66" spans="1:21" ht="15.75" customHeight="1">
      <c r="A66" s="2"/>
      <c r="B66" s="3"/>
      <c r="C66" s="3"/>
      <c r="D66" s="25"/>
      <c r="E66" s="6"/>
      <c r="F66" s="6"/>
      <c r="G66" s="6"/>
      <c r="H66" s="6"/>
      <c r="I66" s="6"/>
      <c r="J66" s="6"/>
      <c r="K66" s="6"/>
      <c r="L66" s="3"/>
      <c r="M66" s="3"/>
      <c r="N66" s="3"/>
      <c r="O66" s="3"/>
      <c r="P66" s="6"/>
      <c r="Q66" s="6"/>
      <c r="R66" s="6"/>
      <c r="S66" s="6"/>
      <c r="T66" s="6"/>
      <c r="U66" s="6"/>
    </row>
    <row r="67" spans="1:21" ht="15.75" customHeight="1">
      <c r="A67" s="2"/>
      <c r="B67" s="3"/>
      <c r="C67" s="26" t="s">
        <v>135</v>
      </c>
      <c r="D67" s="25"/>
      <c r="E67" s="6"/>
      <c r="F67" s="6"/>
      <c r="G67" s="6"/>
      <c r="H67" s="6"/>
      <c r="I67" s="6"/>
      <c r="J67" s="6"/>
      <c r="K67" s="6"/>
      <c r="L67" s="3"/>
      <c r="M67" s="3"/>
      <c r="N67" s="3"/>
      <c r="O67" s="3"/>
      <c r="P67" s="6"/>
      <c r="Q67" s="6"/>
      <c r="R67" s="6"/>
      <c r="S67" s="6"/>
      <c r="T67" s="6"/>
      <c r="U67" s="6"/>
    </row>
    <row r="68" spans="1:21" ht="15.75" customHeight="1">
      <c r="A68" s="2"/>
      <c r="B68" s="3"/>
      <c r="C68" s="27"/>
      <c r="D68" s="25"/>
      <c r="E68" s="6"/>
      <c r="F68" s="6"/>
      <c r="G68" s="6"/>
      <c r="H68" s="6"/>
      <c r="I68" s="6"/>
      <c r="J68" s="6"/>
      <c r="K68" s="6"/>
      <c r="L68" s="3"/>
      <c r="M68" s="3"/>
      <c r="N68" s="3"/>
      <c r="O68" s="3"/>
      <c r="P68" s="6"/>
      <c r="Q68" s="6"/>
      <c r="R68" s="6"/>
      <c r="S68" s="6"/>
      <c r="T68" s="6"/>
      <c r="U68" s="6"/>
    </row>
    <row r="69" spans="1:21" ht="15.75" customHeight="1">
      <c r="A69" s="2"/>
      <c r="B69" s="3"/>
      <c r="C69" s="3"/>
      <c r="D69" s="25"/>
      <c r="E69" s="6"/>
      <c r="F69" s="6"/>
      <c r="G69" s="6"/>
      <c r="H69" s="6"/>
      <c r="I69" s="6"/>
      <c r="J69" s="6"/>
      <c r="K69" s="6"/>
      <c r="L69" s="3"/>
      <c r="M69" s="3"/>
      <c r="N69" s="3"/>
      <c r="O69" s="3"/>
      <c r="P69" s="6"/>
      <c r="Q69" s="6"/>
      <c r="R69" s="6"/>
      <c r="S69" s="6"/>
      <c r="T69" s="6"/>
      <c r="U69" s="6"/>
    </row>
    <row r="70" spans="1:21" ht="15.75" customHeight="1">
      <c r="A70" s="2"/>
      <c r="B70" s="3"/>
      <c r="C70" s="3"/>
      <c r="D70" s="3"/>
      <c r="E70" s="28" t="s">
        <v>136</v>
      </c>
      <c r="F70" s="21"/>
      <c r="G70" s="3"/>
      <c r="H70" s="3"/>
      <c r="I70" s="3"/>
      <c r="J70" s="3"/>
      <c r="K70" s="3"/>
      <c r="L70" s="3"/>
      <c r="M70" s="3"/>
      <c r="N70" s="3"/>
      <c r="O70" s="3"/>
      <c r="P70" s="6"/>
      <c r="Q70" s="6"/>
      <c r="R70" s="6"/>
      <c r="S70" s="6"/>
      <c r="T70" s="6"/>
      <c r="U70" s="6"/>
    </row>
    <row r="71" spans="1:21" ht="15.75" customHeight="1">
      <c r="A71" s="2"/>
      <c r="B71" s="3"/>
      <c r="C71" s="3"/>
      <c r="D71" s="29" t="s">
        <v>137</v>
      </c>
      <c r="E71" s="15"/>
      <c r="F71" s="30" t="s">
        <v>13</v>
      </c>
      <c r="G71" s="31"/>
      <c r="H71" s="30"/>
      <c r="I71" s="32"/>
      <c r="J71" s="30" t="s">
        <v>14</v>
      </c>
      <c r="K71" s="30"/>
      <c r="L71" s="30"/>
      <c r="M71" s="31"/>
      <c r="N71" s="31"/>
      <c r="O71" s="29"/>
      <c r="P71" s="30"/>
      <c r="Q71" s="30"/>
      <c r="R71" s="30"/>
      <c r="S71" s="30"/>
      <c r="T71" s="30"/>
      <c r="U71" s="30"/>
    </row>
    <row r="72" spans="1:21" ht="15.75" customHeight="1">
      <c r="A72" s="2"/>
      <c r="B72" s="3"/>
      <c r="C72" s="33"/>
      <c r="D72" s="13" t="s">
        <v>21</v>
      </c>
      <c r="E72" s="15" t="s">
        <v>138</v>
      </c>
      <c r="F72" s="34">
        <f>F6+F19+F20+F22+F28+F36+F53</f>
        <v>426.19999999999993</v>
      </c>
      <c r="G72" s="34" t="s">
        <v>22</v>
      </c>
      <c r="H72" s="34">
        <f>H6+H19+H20+H22+H28+H36+H53</f>
        <v>495.40000000000003</v>
      </c>
      <c r="I72" s="35"/>
      <c r="J72" s="34">
        <f>J6+J19+J20+J22+J28+J36+J53</f>
        <v>362.27</v>
      </c>
      <c r="K72" s="34" t="s">
        <v>22</v>
      </c>
      <c r="L72" s="34">
        <f>L6+L19+L20+L22+L28+L36+L53</f>
        <v>421.09000000000003</v>
      </c>
      <c r="M72" s="15"/>
      <c r="N72" s="33"/>
      <c r="O72" s="21"/>
      <c r="P72" s="21"/>
      <c r="Q72" s="21"/>
      <c r="R72" s="21"/>
      <c r="S72" s="21"/>
      <c r="T72" s="21"/>
      <c r="U72" s="21"/>
    </row>
    <row r="73" spans="1:21" ht="15.75" customHeight="1">
      <c r="A73" s="2"/>
      <c r="B73" s="3"/>
      <c r="C73" s="33"/>
      <c r="D73" s="13" t="s">
        <v>26</v>
      </c>
      <c r="E73" s="15" t="s">
        <v>138</v>
      </c>
      <c r="F73" s="34">
        <f>F7+F17+F18+F27+F43+F44+F54</f>
        <v>301.5</v>
      </c>
      <c r="G73" s="34" t="s">
        <v>22</v>
      </c>
      <c r="H73" s="34">
        <f>H7+H17+H18+H27+H43+H44+H54</f>
        <v>350.40000000000003</v>
      </c>
      <c r="I73" s="35"/>
      <c r="J73" s="34">
        <f>J7+J17+J18+J27+J43+J44+J54</f>
        <v>256.275</v>
      </c>
      <c r="K73" s="34" t="s">
        <v>22</v>
      </c>
      <c r="L73" s="34">
        <f>L7+L17+L18+L27+L43+L44+L54</f>
        <v>297.84000000000003</v>
      </c>
      <c r="M73" s="15"/>
      <c r="N73" s="33"/>
      <c r="O73" s="21"/>
      <c r="P73" s="21"/>
      <c r="Q73" s="21"/>
      <c r="R73" s="21"/>
      <c r="S73" s="21"/>
      <c r="T73" s="21"/>
      <c r="U73" s="21"/>
    </row>
    <row r="74" spans="1:21" ht="15.75" customHeight="1">
      <c r="A74" s="2"/>
      <c r="B74" s="3"/>
      <c r="C74" s="33"/>
      <c r="D74" s="13" t="s">
        <v>139</v>
      </c>
      <c r="E74" s="15" t="s">
        <v>138</v>
      </c>
      <c r="F74" s="34">
        <f>F61+F57+F51+F48+F47+F21+F13</f>
        <v>212.4</v>
      </c>
      <c r="G74" s="34" t="s">
        <v>22</v>
      </c>
      <c r="H74" s="34">
        <f>H61+H57+H51+H48+H47+H21+H13</f>
        <v>246.79999999999998</v>
      </c>
      <c r="I74" s="35"/>
      <c r="J74" s="34">
        <f>J61+J57+J51+J48+J47+J21+J13</f>
        <v>180.54</v>
      </c>
      <c r="K74" s="34" t="s">
        <v>22</v>
      </c>
      <c r="L74" s="34">
        <f>L61+L57+L51+L48+L47+L21+L13</f>
        <v>209.78</v>
      </c>
      <c r="M74" s="15"/>
      <c r="N74" s="33"/>
      <c r="O74" s="21"/>
      <c r="P74" s="21"/>
      <c r="Q74" s="21"/>
      <c r="R74" s="21"/>
      <c r="S74" s="21"/>
      <c r="T74" s="21"/>
      <c r="U74" s="21"/>
    </row>
    <row r="75" spans="1:21" ht="15.75" customHeight="1">
      <c r="A75" s="2"/>
      <c r="B75" s="3"/>
      <c r="C75" s="33"/>
      <c r="D75" s="13" t="s">
        <v>37</v>
      </c>
      <c r="E75" s="15" t="s">
        <v>140</v>
      </c>
      <c r="F75" s="34">
        <f>F55+F50+F40+F10+F15</f>
        <v>171.2</v>
      </c>
      <c r="G75" s="34" t="s">
        <v>22</v>
      </c>
      <c r="H75" s="34">
        <f>H55+H50+H40+H10+H15</f>
        <v>198.8</v>
      </c>
      <c r="I75" s="35"/>
      <c r="J75" s="34">
        <f>J55+J50+J40+J10+J15</f>
        <v>145.52</v>
      </c>
      <c r="K75" s="34" t="s">
        <v>22</v>
      </c>
      <c r="L75" s="34">
        <f>L55+L50+L40+L10+L15</f>
        <v>168.98</v>
      </c>
      <c r="M75" s="15"/>
      <c r="N75" s="33"/>
      <c r="O75" s="21"/>
      <c r="P75" s="21"/>
      <c r="Q75" s="21"/>
      <c r="R75" s="21"/>
      <c r="S75" s="21"/>
      <c r="T75" s="21"/>
      <c r="U75" s="21"/>
    </row>
    <row r="76" spans="1:21" ht="15.75" customHeight="1">
      <c r="A76" s="2"/>
      <c r="B76" s="3"/>
      <c r="C76" s="33"/>
      <c r="D76" s="13" t="s">
        <v>141</v>
      </c>
      <c r="E76" s="15" t="s">
        <v>140</v>
      </c>
      <c r="F76" s="34">
        <f>F52+F37+F32+F30+F23</f>
        <v>154.2</v>
      </c>
      <c r="G76" s="34" t="s">
        <v>22</v>
      </c>
      <c r="H76" s="34">
        <f>H52+H37+H32+H30+H23</f>
        <v>179.10000000000002</v>
      </c>
      <c r="I76" s="35"/>
      <c r="J76" s="34">
        <f>J52+J37+J32+J30+J23</f>
        <v>131.07</v>
      </c>
      <c r="K76" s="34" t="s">
        <v>22</v>
      </c>
      <c r="L76" s="34">
        <f>L52+L37+L32+L30+L23</f>
        <v>152.235</v>
      </c>
      <c r="M76" s="15"/>
      <c r="N76" s="33"/>
      <c r="O76" s="21"/>
      <c r="P76" s="21"/>
      <c r="Q76" s="21"/>
      <c r="R76" s="21"/>
      <c r="S76" s="21"/>
      <c r="T76" s="21"/>
      <c r="U76" s="21"/>
    </row>
    <row r="77" spans="1:21" ht="15.75" customHeight="1">
      <c r="A77" s="2"/>
      <c r="B77" s="3"/>
      <c r="C77" s="33"/>
      <c r="D77" s="13" t="s">
        <v>33</v>
      </c>
      <c r="E77" s="15" t="s">
        <v>142</v>
      </c>
      <c r="F77" s="34">
        <f>F65+F49+F26+F9</f>
        <v>141.1</v>
      </c>
      <c r="G77" s="34" t="s">
        <v>22</v>
      </c>
      <c r="H77" s="34">
        <f>H65+H49+H26+H9</f>
        <v>163.8</v>
      </c>
      <c r="I77" s="35"/>
      <c r="J77" s="34">
        <f>J65+J49+J26+J9</f>
        <v>119.93499999999999</v>
      </c>
      <c r="K77" s="34" t="s">
        <v>22</v>
      </c>
      <c r="L77" s="34">
        <f>L65+L49+L26+L9</f>
        <v>139.23</v>
      </c>
      <c r="M77" s="15"/>
      <c r="N77" s="33"/>
      <c r="O77" s="21"/>
      <c r="P77" s="21"/>
      <c r="Q77" s="21"/>
      <c r="R77" s="21"/>
      <c r="S77" s="21"/>
      <c r="T77" s="21"/>
      <c r="U77" s="21"/>
    </row>
    <row r="78" spans="1:21" ht="15.75" customHeight="1">
      <c r="A78" s="2"/>
      <c r="B78" s="3"/>
      <c r="C78" s="33"/>
      <c r="D78" s="13" t="s">
        <v>143</v>
      </c>
      <c r="E78" s="15" t="s">
        <v>142</v>
      </c>
      <c r="F78" s="34">
        <f>F60+F45+F62+F16</f>
        <v>116.2</v>
      </c>
      <c r="G78" s="34" t="s">
        <v>22</v>
      </c>
      <c r="H78" s="34">
        <f>H60+H45+H62+H16</f>
        <v>135.2</v>
      </c>
      <c r="I78" s="35"/>
      <c r="J78" s="34">
        <f>J60+J45+J62+J16</f>
        <v>98.77000000000001</v>
      </c>
      <c r="K78" s="34" t="s">
        <v>22</v>
      </c>
      <c r="L78" s="34">
        <f>L60+L45+L62+L16</f>
        <v>114.92</v>
      </c>
      <c r="M78" s="15"/>
      <c r="N78" s="33"/>
      <c r="O78" s="21"/>
      <c r="P78" s="21"/>
      <c r="Q78" s="21"/>
      <c r="R78" s="21"/>
      <c r="S78" s="21"/>
      <c r="T78" s="21"/>
      <c r="U78" s="21"/>
    </row>
    <row r="79" spans="1:21" ht="15.75" customHeight="1">
      <c r="A79" s="2"/>
      <c r="B79" s="3"/>
      <c r="C79" s="3"/>
      <c r="D79" s="13" t="s">
        <v>71</v>
      </c>
      <c r="E79" s="15" t="s">
        <v>144</v>
      </c>
      <c r="F79" s="34">
        <f>F56+F24+F34</f>
        <v>91.5</v>
      </c>
      <c r="G79" s="34" t="s">
        <v>22</v>
      </c>
      <c r="H79" s="34">
        <f>H56+H24+H34</f>
        <v>106.30000000000001</v>
      </c>
      <c r="I79" s="35"/>
      <c r="J79" s="34">
        <f>J56+J24+J34</f>
        <v>77.775</v>
      </c>
      <c r="K79" s="34" t="s">
        <v>22</v>
      </c>
      <c r="L79" s="34">
        <f>L56+L24+L34</f>
        <v>90.35499999999999</v>
      </c>
      <c r="M79" s="3"/>
      <c r="N79" s="3"/>
      <c r="O79" s="3"/>
      <c r="P79" s="6"/>
      <c r="Q79" s="6"/>
      <c r="R79" s="6"/>
      <c r="S79" s="6"/>
      <c r="T79" s="6"/>
      <c r="U79" s="6"/>
    </row>
    <row r="80" spans="1:21" ht="15.75" customHeight="1">
      <c r="A80" s="2"/>
      <c r="B80" s="3"/>
      <c r="C80" s="33"/>
      <c r="D80" s="13" t="s">
        <v>30</v>
      </c>
      <c r="E80" s="15" t="s">
        <v>145</v>
      </c>
      <c r="F80" s="34">
        <f>F8+F42</f>
        <v>85.6</v>
      </c>
      <c r="G80" s="34" t="s">
        <v>22</v>
      </c>
      <c r="H80" s="34">
        <f>H8+H42</f>
        <v>99.6</v>
      </c>
      <c r="I80" s="35"/>
      <c r="J80" s="34">
        <f>J8+J42</f>
        <v>72.75999999999999</v>
      </c>
      <c r="K80" s="34" t="s">
        <v>22</v>
      </c>
      <c r="L80" s="34">
        <f>L8+L42</f>
        <v>84.66</v>
      </c>
      <c r="M80" s="15"/>
      <c r="N80" s="33"/>
      <c r="O80" s="21"/>
      <c r="P80" s="21"/>
      <c r="Q80" s="21"/>
      <c r="R80" s="21"/>
      <c r="S80" s="21"/>
      <c r="T80" s="21"/>
      <c r="U80" s="21"/>
    </row>
    <row r="81" spans="1:21" ht="15.75" customHeight="1">
      <c r="A81" s="2"/>
      <c r="B81" s="3"/>
      <c r="C81" s="33"/>
      <c r="D81" s="13" t="s">
        <v>146</v>
      </c>
      <c r="E81" s="15" t="s">
        <v>145</v>
      </c>
      <c r="F81" s="34">
        <f>F12+F29</f>
        <v>76.9</v>
      </c>
      <c r="G81" s="34" t="s">
        <v>22</v>
      </c>
      <c r="H81" s="34">
        <f>H12+H29</f>
        <v>89.4</v>
      </c>
      <c r="I81" s="35"/>
      <c r="J81" s="34">
        <f>J12+J29</f>
        <v>65.365</v>
      </c>
      <c r="K81" s="34" t="s">
        <v>22</v>
      </c>
      <c r="L81" s="34">
        <f>L12+L29</f>
        <v>75.99</v>
      </c>
      <c r="M81" s="15"/>
      <c r="N81" s="33"/>
      <c r="O81" s="21"/>
      <c r="P81" s="21"/>
      <c r="Q81" s="21"/>
      <c r="R81" s="21"/>
      <c r="S81" s="21"/>
      <c r="T81" s="21"/>
      <c r="U81" s="21"/>
    </row>
    <row r="82" spans="1:21" ht="15.75" customHeight="1">
      <c r="A82" s="2"/>
      <c r="B82" s="3"/>
      <c r="C82" s="3"/>
      <c r="D82" s="13" t="s">
        <v>147</v>
      </c>
      <c r="E82" s="15" t="s">
        <v>145</v>
      </c>
      <c r="F82" s="34">
        <f>F63+F14</f>
        <v>66.2</v>
      </c>
      <c r="G82" s="34" t="s">
        <v>22</v>
      </c>
      <c r="H82" s="34">
        <f>H63+H14</f>
        <v>76.9</v>
      </c>
      <c r="I82" s="35"/>
      <c r="J82" s="34">
        <f>J63+J14</f>
        <v>56.269999999999996</v>
      </c>
      <c r="K82" s="34" t="s">
        <v>22</v>
      </c>
      <c r="L82" s="34">
        <f>L63+L14</f>
        <v>65.365</v>
      </c>
      <c r="M82" s="3"/>
      <c r="N82" s="3"/>
      <c r="O82" s="3"/>
      <c r="P82" s="13"/>
      <c r="Q82" s="13"/>
      <c r="R82" s="13"/>
      <c r="S82" s="13"/>
      <c r="T82" s="13"/>
      <c r="U82" s="13"/>
    </row>
    <row r="83" spans="1:21" ht="15.75" customHeight="1">
      <c r="A83" s="2"/>
      <c r="B83" s="3"/>
      <c r="C83" s="3"/>
      <c r="D83" s="13" t="s">
        <v>73</v>
      </c>
      <c r="E83" s="15" t="s">
        <v>145</v>
      </c>
      <c r="F83" s="34">
        <f>F41+F25</f>
        <v>64.80000000000001</v>
      </c>
      <c r="G83" s="34" t="s">
        <v>22</v>
      </c>
      <c r="H83" s="34">
        <f>H41+H25</f>
        <v>75.2</v>
      </c>
      <c r="I83" s="35"/>
      <c r="J83" s="34">
        <f>J41+J25</f>
        <v>55.08</v>
      </c>
      <c r="K83" s="34" t="s">
        <v>22</v>
      </c>
      <c r="L83" s="34">
        <f>L41+L25</f>
        <v>63.92</v>
      </c>
      <c r="M83" s="3"/>
      <c r="N83" s="3"/>
      <c r="O83" s="21"/>
      <c r="P83" s="21"/>
      <c r="Q83" s="21"/>
      <c r="R83" s="21"/>
      <c r="S83" s="21"/>
      <c r="T83" s="21"/>
      <c r="U83" s="21"/>
    </row>
    <row r="84" spans="1:21" ht="15.75" customHeight="1">
      <c r="A84" s="2"/>
      <c r="B84" s="3"/>
      <c r="C84" s="3"/>
      <c r="D84" s="13" t="s">
        <v>148</v>
      </c>
      <c r="E84" s="15" t="s">
        <v>145</v>
      </c>
      <c r="F84" s="34">
        <f>F35+F31</f>
        <v>59.6</v>
      </c>
      <c r="G84" s="34" t="s">
        <v>22</v>
      </c>
      <c r="H84" s="34">
        <f>H35+H31</f>
        <v>69.4</v>
      </c>
      <c r="I84" s="35"/>
      <c r="J84" s="34">
        <f>J35+J31</f>
        <v>50.66</v>
      </c>
      <c r="K84" s="34" t="s">
        <v>22</v>
      </c>
      <c r="L84" s="34">
        <f>L35+L31</f>
        <v>58.989999999999995</v>
      </c>
      <c r="M84" s="3"/>
      <c r="N84" s="3"/>
      <c r="O84" s="3"/>
      <c r="P84" s="6"/>
      <c r="Q84" s="6"/>
      <c r="R84" s="6"/>
      <c r="S84" s="6"/>
      <c r="T84" s="6"/>
      <c r="U84" s="6"/>
    </row>
    <row r="85" spans="1:21" ht="15.75" customHeight="1">
      <c r="A85" s="2"/>
      <c r="B85" s="3"/>
      <c r="C85" s="3"/>
      <c r="D85" s="13" t="s">
        <v>92</v>
      </c>
      <c r="E85" s="15" t="s">
        <v>145</v>
      </c>
      <c r="F85" s="34">
        <f>F46+F38</f>
        <v>54.7</v>
      </c>
      <c r="G85" s="34" t="s">
        <v>22</v>
      </c>
      <c r="H85" s="34">
        <f>H46+H38</f>
        <v>63.5</v>
      </c>
      <c r="I85" s="35"/>
      <c r="J85" s="34">
        <f>J46+J38</f>
        <v>46.495000000000005</v>
      </c>
      <c r="K85" s="34" t="s">
        <v>22</v>
      </c>
      <c r="L85" s="34">
        <f>L46+L38</f>
        <v>53.974999999999994</v>
      </c>
      <c r="M85" s="3"/>
      <c r="N85" s="3"/>
      <c r="O85" s="3"/>
      <c r="P85" s="6"/>
      <c r="Q85" s="6"/>
      <c r="R85" s="6"/>
      <c r="S85" s="6"/>
      <c r="T85" s="6"/>
      <c r="U85" s="6"/>
    </row>
    <row r="86" spans="1:21" ht="15.75" customHeight="1">
      <c r="A86" s="2"/>
      <c r="B86" s="3"/>
      <c r="C86" s="33"/>
      <c r="D86" s="13" t="s">
        <v>39</v>
      </c>
      <c r="E86" s="15" t="s">
        <v>149</v>
      </c>
      <c r="F86" s="34">
        <f>F11</f>
        <v>46.3</v>
      </c>
      <c r="G86" s="34" t="s">
        <v>22</v>
      </c>
      <c r="H86" s="34">
        <f>H11</f>
        <v>53.8</v>
      </c>
      <c r="I86" s="35"/>
      <c r="J86" s="34">
        <f>J11</f>
        <v>39.355</v>
      </c>
      <c r="K86" s="34" t="s">
        <v>22</v>
      </c>
      <c r="L86" s="34">
        <f>L11</f>
        <v>45.73</v>
      </c>
      <c r="M86" s="15"/>
      <c r="N86" s="33"/>
      <c r="O86" s="21"/>
      <c r="P86" s="21"/>
      <c r="Q86" s="21"/>
      <c r="R86" s="21"/>
      <c r="S86" s="21"/>
      <c r="T86" s="21"/>
      <c r="U86" s="21"/>
    </row>
    <row r="87" spans="1:21" ht="15.75" customHeight="1">
      <c r="A87" s="2"/>
      <c r="B87" s="3"/>
      <c r="C87" s="3"/>
      <c r="D87" s="13" t="s">
        <v>150</v>
      </c>
      <c r="E87" s="15" t="s">
        <v>149</v>
      </c>
      <c r="F87" s="34">
        <f>F33</f>
        <v>29.6</v>
      </c>
      <c r="G87" s="34" t="s">
        <v>22</v>
      </c>
      <c r="H87" s="34">
        <f>H33</f>
        <v>34.4</v>
      </c>
      <c r="I87" s="35"/>
      <c r="J87" s="34">
        <f>J33</f>
        <v>25.16</v>
      </c>
      <c r="K87" s="34" t="s">
        <v>22</v>
      </c>
      <c r="L87" s="34">
        <f>L33</f>
        <v>29.24</v>
      </c>
      <c r="M87" s="3"/>
      <c r="N87" s="3"/>
      <c r="O87" s="3"/>
      <c r="P87" s="6"/>
      <c r="Q87" s="6"/>
      <c r="R87" s="6"/>
      <c r="S87" s="6"/>
      <c r="T87" s="6"/>
      <c r="U87" s="6"/>
    </row>
    <row r="88" spans="1:21" ht="15.75" customHeight="1">
      <c r="A88" s="2"/>
      <c r="B88" s="3"/>
      <c r="C88" s="3"/>
      <c r="D88" s="13" t="s">
        <v>151</v>
      </c>
      <c r="E88" s="15" t="s">
        <v>149</v>
      </c>
      <c r="F88" s="34">
        <f>F39</f>
        <v>27.8</v>
      </c>
      <c r="G88" s="34" t="s">
        <v>22</v>
      </c>
      <c r="H88" s="34">
        <f>H39</f>
        <v>32.3</v>
      </c>
      <c r="I88" s="35"/>
      <c r="J88" s="34">
        <f>J39</f>
        <v>23.63</v>
      </c>
      <c r="K88" s="34" t="s">
        <v>22</v>
      </c>
      <c r="L88" s="34">
        <f>L39</f>
        <v>27.455</v>
      </c>
      <c r="M88" s="3"/>
      <c r="N88" s="3"/>
      <c r="O88" s="3"/>
      <c r="P88" s="3"/>
      <c r="Q88" s="3"/>
      <c r="R88" s="3"/>
      <c r="S88" s="3"/>
      <c r="T88" s="3"/>
      <c r="U88" s="3"/>
    </row>
    <row r="89" spans="1:21" ht="15.75" customHeight="1">
      <c r="A89" s="2"/>
      <c r="B89" s="3"/>
      <c r="C89" s="3"/>
      <c r="D89" s="13" t="s">
        <v>123</v>
      </c>
      <c r="E89" s="15" t="s">
        <v>149</v>
      </c>
      <c r="F89" s="34">
        <f>F58</f>
        <v>24.9</v>
      </c>
      <c r="G89" s="34" t="s">
        <v>22</v>
      </c>
      <c r="H89" s="34">
        <f>H58</f>
        <v>28.9</v>
      </c>
      <c r="I89" s="35"/>
      <c r="J89" s="34">
        <f>J58</f>
        <v>21.165</v>
      </c>
      <c r="K89" s="34" t="s">
        <v>22</v>
      </c>
      <c r="L89" s="34">
        <f>L58</f>
        <v>24.564999999999998</v>
      </c>
      <c r="M89" s="3"/>
      <c r="N89" s="3"/>
      <c r="O89" s="3"/>
      <c r="P89" s="6"/>
      <c r="Q89" s="6"/>
      <c r="R89" s="6"/>
      <c r="S89" s="6"/>
      <c r="T89" s="6"/>
      <c r="U89" s="6"/>
    </row>
    <row r="90" spans="1:21" ht="15.75" customHeight="1">
      <c r="A90" s="2"/>
      <c r="B90" s="3"/>
      <c r="C90" s="3"/>
      <c r="D90" s="13" t="s">
        <v>152</v>
      </c>
      <c r="E90" s="15" t="s">
        <v>149</v>
      </c>
      <c r="F90" s="34">
        <f>F59</f>
        <v>24.5</v>
      </c>
      <c r="G90" s="34" t="s">
        <v>22</v>
      </c>
      <c r="H90" s="34">
        <f>H59</f>
        <v>28.5</v>
      </c>
      <c r="I90" s="35"/>
      <c r="J90" s="34">
        <f>J59</f>
        <v>20.825</v>
      </c>
      <c r="K90" s="34" t="s">
        <v>22</v>
      </c>
      <c r="L90" s="34">
        <f>L59</f>
        <v>24.224999999999998</v>
      </c>
      <c r="M90" s="3"/>
      <c r="N90" s="3"/>
      <c r="O90" s="3"/>
      <c r="P90" s="3"/>
      <c r="Q90" s="3"/>
      <c r="R90" s="3"/>
      <c r="S90" s="3"/>
      <c r="T90" s="3"/>
      <c r="U90" s="3"/>
    </row>
    <row r="91" spans="1:21" ht="15.75" customHeight="1">
      <c r="A91" s="2"/>
      <c r="B91" s="3"/>
      <c r="C91" s="3"/>
      <c r="D91" s="13" t="s">
        <v>133</v>
      </c>
      <c r="E91" s="15" t="s">
        <v>149</v>
      </c>
      <c r="F91" s="34">
        <f>F64</f>
        <v>22.6</v>
      </c>
      <c r="G91" s="34" t="s">
        <v>22</v>
      </c>
      <c r="H91" s="34">
        <f>H64</f>
        <v>26.3</v>
      </c>
      <c r="I91" s="35"/>
      <c r="J91" s="34">
        <f>J64</f>
        <v>19.21</v>
      </c>
      <c r="K91" s="34" t="s">
        <v>22</v>
      </c>
      <c r="L91" s="34">
        <f>L64</f>
        <v>22.355</v>
      </c>
      <c r="M91" s="3"/>
      <c r="N91" s="3"/>
      <c r="O91" s="3"/>
      <c r="P91" s="6"/>
      <c r="Q91" s="6"/>
      <c r="R91" s="6"/>
      <c r="S91" s="6"/>
      <c r="T91" s="6"/>
      <c r="U91" s="6"/>
    </row>
    <row r="92" spans="1:21" ht="15.75" customHeight="1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6"/>
      <c r="Q92" s="6"/>
      <c r="R92" s="6"/>
      <c r="S92" s="6"/>
      <c r="T92" s="6"/>
      <c r="U92" s="6"/>
    </row>
    <row r="93" spans="1:21" ht="15.75" customHeight="1">
      <c r="A93" s="2"/>
      <c r="B93" s="3"/>
      <c r="C93" s="3"/>
      <c r="D93" s="25" t="s">
        <v>153</v>
      </c>
      <c r="E93" s="6"/>
      <c r="F93" s="6"/>
      <c r="G93" s="6"/>
      <c r="H93" s="6"/>
      <c r="I93" s="6"/>
      <c r="J93" s="6"/>
      <c r="K93" s="6"/>
      <c r="L93" s="3"/>
      <c r="M93" s="3"/>
      <c r="N93" s="3"/>
      <c r="O93" s="3"/>
      <c r="P93" s="6"/>
      <c r="Q93" s="6"/>
      <c r="R93" s="6"/>
      <c r="S93" s="6"/>
      <c r="T93" s="6"/>
      <c r="U93" s="6"/>
    </row>
    <row r="94" spans="1:21" ht="15.75" customHeight="1">
      <c r="A94" s="2"/>
      <c r="B94" s="3"/>
      <c r="C94" s="3"/>
      <c r="D94" s="25"/>
      <c r="E94" s="6"/>
      <c r="F94" s="6"/>
      <c r="G94" s="6"/>
      <c r="H94" s="6"/>
      <c r="I94" s="6"/>
      <c r="J94" s="6"/>
      <c r="K94" s="6"/>
      <c r="L94" s="3"/>
      <c r="M94" s="3"/>
      <c r="N94" s="3"/>
      <c r="O94" s="3"/>
      <c r="P94" s="6"/>
      <c r="Q94" s="6"/>
      <c r="R94" s="6"/>
      <c r="S94" s="6"/>
      <c r="T94" s="6"/>
      <c r="U94" s="6"/>
    </row>
    <row r="95" spans="1:21" ht="15.75" customHeight="1">
      <c r="A95" s="2"/>
      <c r="B95" s="3"/>
      <c r="C95" s="3"/>
      <c r="D95" s="25"/>
      <c r="E95" s="6"/>
      <c r="F95" s="6"/>
      <c r="G95" s="6"/>
      <c r="H95" s="6"/>
      <c r="I95" s="6"/>
      <c r="J95" s="6"/>
      <c r="K95" s="6"/>
      <c r="L95" s="3"/>
      <c r="M95" s="3"/>
      <c r="N95" s="3"/>
      <c r="O95" s="3"/>
      <c r="P95" s="6"/>
      <c r="Q95" s="6"/>
      <c r="R95" s="6"/>
      <c r="S95" s="6"/>
      <c r="T95" s="6"/>
      <c r="U95" s="6"/>
    </row>
  </sheetData>
  <hyperlinks>
    <hyperlink ref="O2" r:id="rId1" display="http://www.football-observatory.com/"/>
    <hyperlink ref="R2" r:id="rId2" display="http://www.football-observatory.com/CIES-Football-Observatory-Annual,722"/>
    <hyperlink ref="O3" r:id="rId3" display="http://www.sportingintelligence.com/"/>
    <hyperlink ref="R3" r:id="rId4" display="http://www.sportingintelligence.com/2013/06/17/from-200m-messi-to-20m-lukaku-europes-60-most-valuable-players-this-summer-170602/"/>
  </hyperlink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