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CIES 2013 - Table 1" sheetId="1" r:id="rId1"/>
  </sheets>
  <definedNames/>
  <calcPr fullCalcOnLoad="1"/>
</workbook>
</file>

<file path=xl/sharedStrings.xml><?xml version="1.0" encoding="utf-8"?>
<sst xmlns="http://schemas.openxmlformats.org/spreadsheetml/2006/main" count="348" uniqueCount="113">
  <si>
    <t>17.6.13</t>
  </si>
  <si>
    <t>The ‘objective’ market values of the 60 most valuable footballers in Europe’s ‘Big 5’ divisions at 1 June 2013</t>
  </si>
  <si>
    <t>Rank</t>
  </si>
  <si>
    <t>Player</t>
  </si>
  <si>
    <t>Club</t>
  </si>
  <si>
    <t>Price range (€m)</t>
  </si>
  <si>
    <t>Price range (£m)</t>
  </si>
  <si>
    <r>
      <rPr>
        <sz val="12"/>
        <color indexed="8"/>
        <rFont val="Georgia Bold"/>
        <family val="0"/>
      </rPr>
      <t>Lionel Messi</t>
    </r>
  </si>
  <si>
    <t>Barcelona</t>
  </si>
  <si>
    <t>-</t>
  </si>
  <si>
    <t>31=</t>
  </si>
  <si>
    <r>
      <rPr>
        <sz val="12"/>
        <color indexed="8"/>
        <rFont val="Georgia Bold"/>
        <family val="0"/>
      </rPr>
      <t xml:space="preserve">Pedro Rodríguez </t>
    </r>
  </si>
  <si>
    <t xml:space="preserve">Barcelona </t>
  </si>
  <si>
    <r>
      <rPr>
        <sz val="12"/>
        <color indexed="8"/>
        <rFont val="Georgia Bold"/>
        <family val="0"/>
      </rPr>
      <t>Cristiano Ronaldo</t>
    </r>
  </si>
  <si>
    <t>Real Madrid</t>
  </si>
  <si>
    <r>
      <rPr>
        <sz val="12"/>
        <color indexed="8"/>
        <rFont val="Georgia Bold"/>
        <family val="0"/>
      </rPr>
      <t xml:space="preserve">Toni Kroos </t>
    </r>
  </si>
  <si>
    <t xml:space="preserve">Bayern Munich </t>
  </si>
  <si>
    <r>
      <rPr>
        <sz val="12"/>
        <color indexed="8"/>
        <rFont val="Georgia Bold"/>
        <family val="0"/>
      </rPr>
      <t xml:space="preserve">Edison Cavani </t>
    </r>
  </si>
  <si>
    <t>Napoli</t>
  </si>
  <si>
    <r>
      <rPr>
        <sz val="12"/>
        <color indexed="8"/>
        <rFont val="Georgia Bold"/>
        <family val="0"/>
      </rPr>
      <t xml:space="preserve">Claudio Marchisio </t>
    </r>
  </si>
  <si>
    <t>Juventus</t>
  </si>
  <si>
    <r>
      <rPr>
        <sz val="12"/>
        <color indexed="8"/>
        <rFont val="Georgia Bold"/>
        <family val="0"/>
      </rPr>
      <t xml:space="preserve">Eden Hazard </t>
    </r>
  </si>
  <si>
    <t>Chelsea</t>
  </si>
  <si>
    <r>
      <rPr>
        <sz val="12"/>
        <color indexed="8"/>
        <rFont val="Georgia Bold"/>
        <family val="0"/>
      </rPr>
      <t xml:space="preserve">André Schurrle </t>
    </r>
  </si>
  <si>
    <t xml:space="preserve">B .Leverkusen </t>
  </si>
  <si>
    <r>
      <rPr>
        <sz val="12"/>
        <color indexed="8"/>
        <rFont val="Georgia Bold"/>
        <family val="0"/>
      </rPr>
      <t>Sergio Aguero</t>
    </r>
  </si>
  <si>
    <t>Man City</t>
  </si>
  <si>
    <r>
      <rPr>
        <sz val="12"/>
        <color indexed="8"/>
        <rFont val="Georgia Bold"/>
        <family val="0"/>
      </rPr>
      <t xml:space="preserve">Vincent Kompany </t>
    </r>
  </si>
  <si>
    <r>
      <rPr>
        <sz val="12"/>
        <color indexed="8"/>
        <rFont val="Georgia Bold"/>
        <family val="0"/>
      </rPr>
      <t xml:space="preserve">Radamel Falcao </t>
    </r>
  </si>
  <si>
    <t>Atletico Madrid</t>
  </si>
  <si>
    <r>
      <rPr>
        <sz val="12"/>
        <color indexed="8"/>
        <rFont val="Georgia Bold"/>
        <family val="0"/>
      </rPr>
      <t xml:space="preserve">Daniel Sturridge </t>
    </r>
  </si>
  <si>
    <t>Liverpool</t>
  </si>
  <si>
    <r>
      <rPr>
        <sz val="12"/>
        <color indexed="8"/>
        <rFont val="Georgia Bold"/>
        <family val="0"/>
      </rPr>
      <t xml:space="preserve">Mario Balotelli </t>
    </r>
  </si>
  <si>
    <t xml:space="preserve">Milan </t>
  </si>
  <si>
    <r>
      <rPr>
        <sz val="12"/>
        <color indexed="8"/>
        <rFont val="Georgia Bold"/>
        <family val="0"/>
      </rPr>
      <t xml:space="preserve">Marek Hamšík </t>
    </r>
  </si>
  <si>
    <r>
      <rPr>
        <sz val="12"/>
        <color indexed="8"/>
        <rFont val="Georgia Bold"/>
        <family val="0"/>
      </rPr>
      <t xml:space="preserve">Wayne Rooney </t>
    </r>
  </si>
  <si>
    <t xml:space="preserve">Man Utd </t>
  </si>
  <si>
    <r>
      <rPr>
        <sz val="12"/>
        <color indexed="8"/>
        <rFont val="Georgia Bold"/>
        <family val="0"/>
      </rPr>
      <t xml:space="preserve">Gonzalo Higuaín </t>
    </r>
  </si>
  <si>
    <r>
      <rPr>
        <sz val="12"/>
        <color indexed="8"/>
        <rFont val="Georgia Bold"/>
        <family val="0"/>
      </rPr>
      <t xml:space="preserve">Gareth Bale </t>
    </r>
  </si>
  <si>
    <t xml:space="preserve">Tottenham </t>
  </si>
  <si>
    <r>
      <rPr>
        <sz val="12"/>
        <color indexed="8"/>
        <rFont val="Georgia Bold"/>
        <family val="0"/>
      </rPr>
      <t xml:space="preserve">Ángel Di María </t>
    </r>
  </si>
  <si>
    <r>
      <rPr>
        <sz val="12"/>
        <color indexed="8"/>
        <rFont val="Georgia Bold"/>
        <family val="0"/>
      </rPr>
      <t xml:space="preserve">David Silva </t>
    </r>
  </si>
  <si>
    <r>
      <rPr>
        <sz val="12"/>
        <color indexed="8"/>
        <rFont val="Georgia Bold"/>
        <family val="0"/>
      </rPr>
      <t xml:space="preserve">Marco Reus </t>
    </r>
  </si>
  <si>
    <t xml:space="preserve">B. Dortmund </t>
  </si>
  <si>
    <r>
      <rPr>
        <sz val="12"/>
        <color indexed="8"/>
        <rFont val="Georgia Bold"/>
        <family val="0"/>
      </rPr>
      <t xml:space="preserve">Mario Götze </t>
    </r>
  </si>
  <si>
    <r>
      <rPr>
        <sz val="12"/>
        <color indexed="8"/>
        <rFont val="Georgia Bold"/>
        <family val="0"/>
      </rPr>
      <t xml:space="preserve">Arturo Vidal </t>
    </r>
  </si>
  <si>
    <r>
      <rPr>
        <sz val="12"/>
        <color indexed="8"/>
        <rFont val="Georgia Bold"/>
        <family val="0"/>
      </rPr>
      <t xml:space="preserve">Karim Benzema </t>
    </r>
  </si>
  <si>
    <t>42=</t>
  </si>
  <si>
    <r>
      <rPr>
        <sz val="12"/>
        <color indexed="8"/>
        <rFont val="Georgia Bold"/>
        <family val="0"/>
      </rPr>
      <t xml:space="preserve">Shinji Kagawa </t>
    </r>
  </si>
  <si>
    <r>
      <rPr>
        <sz val="12"/>
        <color indexed="8"/>
        <rFont val="Georgia Bold"/>
        <family val="0"/>
      </rPr>
      <t xml:space="preserve">Sergio Ramos </t>
    </r>
  </si>
  <si>
    <r>
      <rPr>
        <sz val="12"/>
        <color indexed="8"/>
        <rFont val="Georgia Bold"/>
        <family val="0"/>
      </rPr>
      <t xml:space="preserve">Javier Hernández </t>
    </r>
  </si>
  <si>
    <r>
      <rPr>
        <sz val="12"/>
        <color indexed="8"/>
        <rFont val="Georgia Bold"/>
        <family val="0"/>
      </rPr>
      <t xml:space="preserve">Andrés Iniesta </t>
    </r>
  </si>
  <si>
    <r>
      <rPr>
        <sz val="12"/>
        <color indexed="8"/>
        <rFont val="Georgia Bold"/>
        <family val="0"/>
      </rPr>
      <t xml:space="preserve">Oscar dos Santos </t>
    </r>
  </si>
  <si>
    <r>
      <rPr>
        <sz val="12"/>
        <color indexed="8"/>
        <rFont val="Georgia Bold"/>
        <family val="0"/>
      </rPr>
      <t xml:space="preserve">Cesc Fàbregas </t>
    </r>
  </si>
  <si>
    <r>
      <rPr>
        <sz val="12"/>
        <color indexed="8"/>
        <rFont val="Georgia Bold"/>
        <family val="0"/>
      </rPr>
      <t xml:space="preserve">Yaya Touré </t>
    </r>
  </si>
  <si>
    <r>
      <rPr>
        <sz val="12"/>
        <color indexed="8"/>
        <rFont val="Georgia Bold"/>
        <family val="0"/>
      </rPr>
      <t xml:space="preserve">Robin van Persie </t>
    </r>
  </si>
  <si>
    <r>
      <rPr>
        <sz val="12"/>
        <color indexed="8"/>
        <rFont val="Georgia Bold"/>
        <family val="0"/>
      </rPr>
      <t xml:space="preserve">David de Gea </t>
    </r>
  </si>
  <si>
    <r>
      <rPr>
        <sz val="12"/>
        <color indexed="8"/>
        <rFont val="Georgia Bold"/>
        <family val="0"/>
      </rPr>
      <t xml:space="preserve">Sergio Busquets </t>
    </r>
  </si>
  <si>
    <r>
      <rPr>
        <sz val="12"/>
        <color indexed="8"/>
        <rFont val="Georgia Bold"/>
        <family val="0"/>
      </rPr>
      <t xml:space="preserve">Manuel Neuer </t>
    </r>
  </si>
  <si>
    <r>
      <rPr>
        <sz val="12"/>
        <color indexed="8"/>
        <rFont val="Georgia Bold"/>
        <family val="0"/>
      </rPr>
      <t xml:space="preserve">Thomas Muller </t>
    </r>
  </si>
  <si>
    <r>
      <rPr>
        <sz val="12"/>
        <color indexed="8"/>
        <rFont val="Georgia Bold"/>
        <family val="0"/>
      </rPr>
      <t xml:space="preserve">Jordi Alba </t>
    </r>
  </si>
  <si>
    <r>
      <rPr>
        <sz val="12"/>
        <color indexed="8"/>
        <rFont val="Georgia Bold"/>
        <family val="0"/>
      </rPr>
      <t xml:space="preserve">Santi Cazorla </t>
    </r>
  </si>
  <si>
    <t>Arsenal</t>
  </si>
  <si>
    <r>
      <rPr>
        <sz val="12"/>
        <color indexed="8"/>
        <rFont val="Georgia Bold"/>
        <family val="0"/>
      </rPr>
      <t xml:space="preserve">Luka Modrić </t>
    </r>
  </si>
  <si>
    <r>
      <rPr>
        <sz val="12"/>
        <color indexed="8"/>
        <rFont val="Georgia Bold"/>
        <family val="0"/>
      </rPr>
      <t xml:space="preserve">Luis Suárez </t>
    </r>
  </si>
  <si>
    <r>
      <rPr>
        <sz val="12"/>
        <color indexed="8"/>
        <rFont val="Georgia Bold"/>
        <family val="0"/>
      </rPr>
      <t xml:space="preserve">Joe Hart </t>
    </r>
  </si>
  <si>
    <t>21=</t>
  </si>
  <si>
    <r>
      <rPr>
        <sz val="12"/>
        <color indexed="8"/>
        <rFont val="Georgia Bold"/>
        <family val="0"/>
      </rPr>
      <t xml:space="preserve">Juan Mata </t>
    </r>
  </si>
  <si>
    <r>
      <rPr>
        <sz val="12"/>
        <color indexed="8"/>
        <rFont val="Georgia Bold"/>
        <family val="0"/>
      </rPr>
      <t xml:space="preserve">Jack Wilshere </t>
    </r>
  </si>
  <si>
    <r>
      <rPr>
        <sz val="12"/>
        <color indexed="8"/>
        <rFont val="Georgia Bold"/>
        <family val="0"/>
      </rPr>
      <t xml:space="preserve">Mesut Özil </t>
    </r>
  </si>
  <si>
    <r>
      <rPr>
        <sz val="12"/>
        <color indexed="8"/>
        <rFont val="Georgia Bold"/>
        <family val="0"/>
      </rPr>
      <t xml:space="preserve">Danny Welbeck </t>
    </r>
  </si>
  <si>
    <r>
      <rPr>
        <sz val="12"/>
        <color indexed="8"/>
        <rFont val="Georgia Bold"/>
        <family val="0"/>
      </rPr>
      <t xml:space="preserve">Gerard Piqué </t>
    </r>
  </si>
  <si>
    <r>
      <rPr>
        <sz val="12"/>
        <color indexed="8"/>
        <rFont val="Georgia Bold"/>
        <family val="0"/>
      </rPr>
      <t xml:space="preserve">Stevan Jovetić </t>
    </r>
  </si>
  <si>
    <t>Fiorentina</t>
  </si>
  <si>
    <r>
      <rPr>
        <sz val="12"/>
        <color indexed="8"/>
        <rFont val="Georgia Bold"/>
        <family val="0"/>
      </rPr>
      <t xml:space="preserve">Stephan El Shaarawy </t>
    </r>
  </si>
  <si>
    <r>
      <rPr>
        <sz val="12"/>
        <color indexed="8"/>
        <rFont val="Georgia Bold"/>
        <family val="0"/>
      </rPr>
      <t xml:space="preserve">Marouane Fellaini </t>
    </r>
  </si>
  <si>
    <t xml:space="preserve">Everton </t>
  </si>
  <si>
    <r>
      <rPr>
        <sz val="12"/>
        <color indexed="8"/>
        <rFont val="Georgia Bold"/>
        <family val="0"/>
      </rPr>
      <t xml:space="preserve">Franck Ribéry </t>
    </r>
  </si>
  <si>
    <r>
      <rPr>
        <sz val="12"/>
        <color indexed="8"/>
        <rFont val="Georgia Bold"/>
        <family val="0"/>
      </rPr>
      <t xml:space="preserve">Mats Hummels </t>
    </r>
  </si>
  <si>
    <r>
      <rPr>
        <sz val="12"/>
        <color indexed="8"/>
        <rFont val="Georgia Bold"/>
        <family val="0"/>
      </rPr>
      <t xml:space="preserve">Lucas Moura </t>
    </r>
  </si>
  <si>
    <t xml:space="preserve">PSG </t>
  </si>
  <si>
    <r>
      <rPr>
        <sz val="12"/>
        <color indexed="8"/>
        <rFont val="Georgia Bold"/>
        <family val="0"/>
      </rPr>
      <t xml:space="preserve">Phil Jones </t>
    </r>
  </si>
  <si>
    <t>Man Utd</t>
  </si>
  <si>
    <t>Bastian Schweinsteiger</t>
  </si>
  <si>
    <r>
      <rPr>
        <sz val="12"/>
        <color indexed="8"/>
        <rFont val="Georgia Bold"/>
        <family val="0"/>
      </rPr>
      <t xml:space="preserve">Robert Lewandowski </t>
    </r>
  </si>
  <si>
    <r>
      <rPr>
        <sz val="12"/>
        <color indexed="8"/>
        <rFont val="Georgia Bold"/>
        <family val="0"/>
      </rPr>
      <t>Erik Lamela</t>
    </r>
  </si>
  <si>
    <t>AS Roma</t>
  </si>
  <si>
    <r>
      <rPr>
        <sz val="12"/>
        <color indexed="8"/>
        <rFont val="Georgia Bold"/>
        <family val="0"/>
      </rPr>
      <t xml:space="preserve">Jan Vertonghen </t>
    </r>
  </si>
  <si>
    <r>
      <rPr>
        <sz val="12"/>
        <color indexed="8"/>
        <rFont val="Georgia Bold"/>
        <family val="0"/>
      </rPr>
      <t xml:space="preserve">Theo Walcott </t>
    </r>
  </si>
  <si>
    <r>
      <rPr>
        <sz val="12"/>
        <color indexed="8"/>
        <rFont val="Georgia Bold"/>
        <family val="0"/>
      </rPr>
      <t xml:space="preserve">Isco Alarcón </t>
    </r>
  </si>
  <si>
    <t>Malaga</t>
  </si>
  <si>
    <r>
      <rPr>
        <sz val="12"/>
        <color indexed="8"/>
        <rFont val="Georgia Bold"/>
        <family val="0"/>
      </rPr>
      <t xml:space="preserve">Thiago Silva </t>
    </r>
  </si>
  <si>
    <r>
      <rPr>
        <sz val="12"/>
        <color indexed="8"/>
        <rFont val="Georgia Bold"/>
        <family val="0"/>
      </rPr>
      <t xml:space="preserve">Romelu Lukaku </t>
    </r>
  </si>
  <si>
    <t>** Players in red have moved from their stated clubs or agreed to move since being evaluated **</t>
  </si>
  <si>
    <t>Speculation intense over possible summer moves</t>
  </si>
  <si>
    <t>Summary by clubs</t>
  </si>
  <si>
    <t>7/60 players</t>
  </si>
  <si>
    <t>3/60 players</t>
  </si>
  <si>
    <t>2 /60 players</t>
  </si>
  <si>
    <t>Man United</t>
  </si>
  <si>
    <t>1/60 players</t>
  </si>
  <si>
    <t>5/60 players</t>
  </si>
  <si>
    <t>2/60 players</t>
  </si>
  <si>
    <t>Bayern Munich</t>
  </si>
  <si>
    <t>Tottenham</t>
  </si>
  <si>
    <t>4/60 players</t>
  </si>
  <si>
    <t>Roma</t>
  </si>
  <si>
    <t>Dortmund</t>
  </si>
  <si>
    <t>Leverkusen</t>
  </si>
  <si>
    <t>PSG</t>
  </si>
  <si>
    <t>Milan</t>
  </si>
  <si>
    <t>Everton</t>
  </si>
  <si>
    <t>Data / Graphic: CIES Football Observatory / Sportingintelligence</t>
  </si>
</sst>
</file>

<file path=xl/styles.xml><?xml version="1.0" encoding="utf-8"?>
<styleSheet xmlns="http://schemas.openxmlformats.org/spreadsheetml/2006/main">
  <numFmts count="2">
    <numFmt numFmtId="59" formatCode="0.0"/>
    <numFmt numFmtId="60" formatCode="#,##0.0"/>
  </numFmts>
  <fonts count="18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sz val="10"/>
      <color indexed="63"/>
      <name val="Georgia"/>
      <family val="0"/>
    </font>
    <font>
      <sz val="12"/>
      <color indexed="8"/>
      <name val="Georgia"/>
      <family val="0"/>
    </font>
    <font>
      <sz val="12"/>
      <color indexed="8"/>
      <name val="Georgia Bold"/>
      <family val="0"/>
    </font>
    <font>
      <sz val="19"/>
      <color indexed="63"/>
      <name val="Georgia Bold"/>
      <family val="0"/>
    </font>
    <font>
      <sz val="12"/>
      <color indexed="8"/>
      <name val="Georgia Italic"/>
      <family val="0"/>
    </font>
    <font>
      <sz val="12"/>
      <color indexed="13"/>
      <name val="Georgia Bold"/>
      <family val="0"/>
    </font>
    <font>
      <sz val="12"/>
      <color indexed="63"/>
      <name val="Georgia Bold"/>
      <family val="0"/>
    </font>
    <font>
      <sz val="12"/>
      <color indexed="14"/>
      <name val="Georgia"/>
      <family val="0"/>
    </font>
    <font>
      <sz val="12"/>
      <color indexed="15"/>
      <name val="Georgia"/>
      <family val="0"/>
    </font>
    <font>
      <sz val="12"/>
      <color indexed="15"/>
      <name val="Georgia Bold"/>
      <family val="0"/>
    </font>
    <font>
      <sz val="12"/>
      <color indexed="14"/>
      <name val="Georgia Bold"/>
      <family val="0"/>
    </font>
    <font>
      <sz val="12"/>
      <color indexed="16"/>
      <name val="Georgia Bold"/>
      <family val="0"/>
    </font>
    <font>
      <sz val="12"/>
      <color indexed="63"/>
      <name val="Georgia"/>
      <family val="0"/>
    </font>
    <font>
      <sz val="10"/>
      <color indexed="16"/>
      <name val="Helvetica Neue"/>
      <family val="0"/>
    </font>
    <font>
      <sz val="12"/>
      <color indexed="63"/>
      <name val="Georgia Bold Italic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left" vertical="top"/>
    </xf>
    <xf numFmtId="0" fontId="5" fillId="4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vertical="top"/>
    </xf>
    <xf numFmtId="59" fontId="8" fillId="3" borderId="1" xfId="0" applyNumberFormat="1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vertical="top"/>
    </xf>
    <xf numFmtId="59" fontId="9" fillId="3" borderId="1" xfId="0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left" vertical="top"/>
    </xf>
    <xf numFmtId="0" fontId="11" fillId="3" borderId="1" xfId="0" applyNumberFormat="1" applyFont="1" applyFill="1" applyBorder="1" applyAlignment="1">
      <alignment horizontal="left" vertical="top"/>
    </xf>
    <xf numFmtId="0" fontId="12" fillId="3" borderId="1" xfId="0" applyNumberFormat="1" applyFont="1" applyFill="1" applyBorder="1" applyAlignment="1">
      <alignment horizontal="left" vertical="top"/>
    </xf>
    <xf numFmtId="0" fontId="13" fillId="3" borderId="1" xfId="0" applyNumberFormat="1" applyFont="1" applyFill="1" applyBorder="1" applyAlignment="1">
      <alignment horizontal="left" vertical="top"/>
    </xf>
    <xf numFmtId="0" fontId="14" fillId="3" borderId="1" xfId="0" applyNumberFormat="1" applyFont="1" applyFill="1" applyBorder="1" applyAlignment="1">
      <alignment horizontal="center" vertical="top"/>
    </xf>
    <xf numFmtId="0" fontId="15" fillId="3" borderId="1" xfId="0" applyNumberFormat="1" applyFont="1" applyFill="1" applyBorder="1" applyAlignment="1">
      <alignment horizontal="center" vertical="top"/>
    </xf>
    <xf numFmtId="0" fontId="14" fillId="3" borderId="1" xfId="0" applyNumberFormat="1" applyFont="1" applyFill="1" applyBorder="1" applyAlignment="1">
      <alignment horizontal="left" vertical="top"/>
    </xf>
    <xf numFmtId="0" fontId="16" fillId="3" borderId="1" xfId="0" applyNumberFormat="1" applyFont="1" applyFill="1" applyBorder="1" applyAlignment="1">
      <alignment vertical="top"/>
    </xf>
    <xf numFmtId="0" fontId="14" fillId="2" borderId="1" xfId="0" applyNumberFormat="1" applyFont="1" applyFill="1" applyBorder="1" applyAlignment="1">
      <alignment horizontal="left" vertical="top"/>
    </xf>
    <xf numFmtId="0" fontId="16" fillId="2" borderId="1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9" fillId="3" borderId="1" xfId="0" applyNumberFormat="1" applyFont="1" applyFill="1" applyBorder="1" applyAlignment="1">
      <alignment horizontal="center" vertical="top"/>
    </xf>
    <xf numFmtId="60" fontId="15" fillId="3" borderId="1" xfId="0" applyNumberFormat="1" applyFont="1" applyFill="1" applyBorder="1" applyAlignment="1">
      <alignment horizontal="center" vertical="top"/>
    </xf>
    <xf numFmtId="60" fontId="4" fillId="3" borderId="1" xfId="0" applyNumberFormat="1" applyFont="1" applyFill="1" applyBorder="1" applyAlignment="1">
      <alignment horizontal="center" vertical="top"/>
    </xf>
    <xf numFmtId="0" fontId="17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FFFFFF"/>
      <rgbColor rgb="006293FE"/>
      <rgbColor rgb="00343434"/>
      <rgbColor rgb="008500AF"/>
      <rgbColor rgb="00D90B00"/>
      <rgbColor rgb="000044F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" width="10.296875" style="1" customWidth="1"/>
    <col min="3" max="3" width="5.59765625" style="1" customWidth="1"/>
    <col min="4" max="4" width="21.296875" style="1" customWidth="1"/>
    <col min="5" max="5" width="13.69921875" style="1" customWidth="1"/>
    <col min="6" max="6" width="7.296875" style="1" customWidth="1"/>
    <col min="7" max="7" width="1.69921875" style="1" customWidth="1"/>
    <col min="8" max="8" width="6.69921875" style="1" customWidth="1"/>
    <col min="9" max="9" width="2.69921875" style="1" customWidth="1"/>
    <col min="10" max="10" width="7" style="1" customWidth="1"/>
    <col min="11" max="11" width="1.69921875" style="1" customWidth="1"/>
    <col min="12" max="12" width="7.69921875" style="1" customWidth="1"/>
    <col min="13" max="13" width="4.296875" style="1" customWidth="1"/>
    <col min="14" max="14" width="6.19921875" style="1" customWidth="1"/>
    <col min="15" max="15" width="19.69921875" style="1" customWidth="1"/>
    <col min="16" max="16" width="13.19921875" style="1" customWidth="1"/>
    <col min="17" max="17" width="6.59765625" style="1" customWidth="1"/>
    <col min="18" max="18" width="2.8984375" style="1" customWidth="1"/>
    <col min="19" max="19" width="6.3984375" style="1" customWidth="1"/>
    <col min="20" max="20" width="2.59765625" style="1" customWidth="1"/>
    <col min="21" max="21" width="5.69921875" style="1" customWidth="1"/>
    <col min="22" max="22" width="2.3984375" style="1" customWidth="1"/>
    <col min="23" max="25" width="7.59765625" style="1" customWidth="1"/>
    <col min="26" max="256" width="10.296875" style="1" customWidth="1"/>
  </cols>
  <sheetData>
    <row r="1" spans="1:25" ht="15.75">
      <c r="A1" s="2" t="s">
        <v>0</v>
      </c>
      <c r="B1" s="3"/>
      <c r="C1" s="4"/>
      <c r="D1" s="5"/>
      <c r="E1" s="6"/>
      <c r="F1" s="3"/>
      <c r="G1" s="3"/>
      <c r="H1" s="6"/>
      <c r="I1" s="3"/>
      <c r="J1" s="3"/>
      <c r="K1" s="3"/>
      <c r="L1" s="3"/>
      <c r="M1" s="3"/>
      <c r="N1" s="3"/>
      <c r="O1" s="6"/>
      <c r="P1" s="3"/>
      <c r="Q1" s="6"/>
      <c r="R1" s="3"/>
      <c r="S1" s="6"/>
      <c r="T1" s="6"/>
      <c r="U1" s="6"/>
      <c r="V1" s="6"/>
      <c r="W1" s="6"/>
      <c r="X1" s="6"/>
      <c r="Y1" s="6"/>
    </row>
    <row r="2" spans="1:25" ht="23.25">
      <c r="A2" s="2"/>
      <c r="B2" s="3"/>
      <c r="C2" s="7" t="s">
        <v>1</v>
      </c>
      <c r="D2" s="5"/>
      <c r="E2" s="6"/>
      <c r="F2" s="3"/>
      <c r="G2" s="3"/>
      <c r="H2" s="6"/>
      <c r="I2" s="3"/>
      <c r="J2" s="3"/>
      <c r="K2" s="3"/>
      <c r="L2" s="3"/>
      <c r="M2" s="3"/>
      <c r="N2" s="3"/>
      <c r="O2" s="6"/>
      <c r="P2" s="3"/>
      <c r="Q2" s="6"/>
      <c r="R2" s="3"/>
      <c r="S2" s="6"/>
      <c r="T2" s="6"/>
      <c r="U2" s="6"/>
      <c r="V2" s="6"/>
      <c r="W2" s="6"/>
      <c r="X2" s="6"/>
      <c r="Y2" s="6"/>
    </row>
    <row r="3" spans="1:25" ht="15.75">
      <c r="A3" s="2"/>
      <c r="B3" s="3"/>
      <c r="C3" s="4"/>
      <c r="D3" s="5"/>
      <c r="E3" s="6"/>
      <c r="F3" s="3"/>
      <c r="G3" s="3"/>
      <c r="H3" s="6"/>
      <c r="I3" s="3"/>
      <c r="J3" s="3"/>
      <c r="K3" s="3"/>
      <c r="L3" s="3"/>
      <c r="M3" s="3"/>
      <c r="N3" s="3"/>
      <c r="O3" s="6"/>
      <c r="P3" s="3"/>
      <c r="Q3" s="6"/>
      <c r="R3" s="3"/>
      <c r="S3" s="6"/>
      <c r="T3" s="6"/>
      <c r="U3" s="6"/>
      <c r="V3" s="6"/>
      <c r="W3" s="6"/>
      <c r="X3" s="6"/>
      <c r="Y3" s="6"/>
    </row>
    <row r="4" spans="1:25" ht="15.75">
      <c r="A4" s="2"/>
      <c r="B4" s="3"/>
      <c r="C4" s="8" t="s">
        <v>2</v>
      </c>
      <c r="D4" s="6" t="s">
        <v>3</v>
      </c>
      <c r="E4" s="6" t="s">
        <v>4</v>
      </c>
      <c r="F4" s="6" t="s">
        <v>5</v>
      </c>
      <c r="G4" s="3"/>
      <c r="H4" s="6"/>
      <c r="I4" s="9"/>
      <c r="J4" s="6" t="s">
        <v>6</v>
      </c>
      <c r="K4" s="6"/>
      <c r="L4" s="6"/>
      <c r="M4" s="10"/>
      <c r="N4" s="8" t="s">
        <v>2</v>
      </c>
      <c r="O4" s="6" t="s">
        <v>3</v>
      </c>
      <c r="P4" s="6" t="s">
        <v>4</v>
      </c>
      <c r="Q4" s="6" t="s">
        <v>5</v>
      </c>
      <c r="R4" s="3"/>
      <c r="S4" s="6"/>
      <c r="T4" s="9"/>
      <c r="U4" s="6" t="s">
        <v>6</v>
      </c>
      <c r="V4" s="6"/>
      <c r="W4" s="6"/>
      <c r="X4" s="6"/>
      <c r="Y4" s="6"/>
    </row>
    <row r="5" spans="1:25" ht="15.75">
      <c r="A5" s="2"/>
      <c r="B5" s="3"/>
      <c r="C5" s="11">
        <v>1</v>
      </c>
      <c r="D5" s="5" t="s">
        <v>7</v>
      </c>
      <c r="E5" s="12" t="s">
        <v>8</v>
      </c>
      <c r="F5" s="8">
        <v>217.4</v>
      </c>
      <c r="G5" s="8" t="s">
        <v>9</v>
      </c>
      <c r="H5" s="8">
        <v>252.6</v>
      </c>
      <c r="I5" s="13"/>
      <c r="J5" s="14">
        <f>F5*0.85</f>
        <v>184.79</v>
      </c>
      <c r="K5" s="15" t="s">
        <v>9</v>
      </c>
      <c r="L5" s="14">
        <f>H5*0.85</f>
        <v>214.70999999999998</v>
      </c>
      <c r="M5" s="16"/>
      <c r="N5" s="11" t="s">
        <v>10</v>
      </c>
      <c r="O5" s="5" t="s">
        <v>11</v>
      </c>
      <c r="P5" s="12" t="s">
        <v>12</v>
      </c>
      <c r="Q5" s="8">
        <v>28.7</v>
      </c>
      <c r="R5" s="8" t="s">
        <v>9</v>
      </c>
      <c r="S5" s="8">
        <v>33.3</v>
      </c>
      <c r="T5" s="13"/>
      <c r="U5" s="14">
        <f>Q5*0.85</f>
        <v>24.395</v>
      </c>
      <c r="V5" s="15" t="s">
        <v>9</v>
      </c>
      <c r="W5" s="14">
        <f>S5*0.85</f>
        <v>28.304999999999996</v>
      </c>
      <c r="X5" s="17"/>
      <c r="Y5" s="17"/>
    </row>
    <row r="6" spans="1:25" ht="15.75">
      <c r="A6" s="2"/>
      <c r="B6" s="3"/>
      <c r="C6" s="11">
        <v>2</v>
      </c>
      <c r="D6" s="5" t="s">
        <v>13</v>
      </c>
      <c r="E6" s="12" t="s">
        <v>14</v>
      </c>
      <c r="F6" s="8">
        <v>102.2</v>
      </c>
      <c r="G6" s="8" t="s">
        <v>9</v>
      </c>
      <c r="H6" s="8">
        <v>118.7</v>
      </c>
      <c r="I6" s="13"/>
      <c r="J6" s="14">
        <f>F6*0.85</f>
        <v>86.87</v>
      </c>
      <c r="K6" s="15" t="s">
        <v>9</v>
      </c>
      <c r="L6" s="14">
        <f>H6*0.85</f>
        <v>100.895</v>
      </c>
      <c r="M6" s="16"/>
      <c r="N6" s="11" t="s">
        <v>10</v>
      </c>
      <c r="O6" s="5" t="s">
        <v>15</v>
      </c>
      <c r="P6" s="12" t="s">
        <v>16</v>
      </c>
      <c r="Q6" s="8">
        <v>28.7</v>
      </c>
      <c r="R6" s="8" t="s">
        <v>9</v>
      </c>
      <c r="S6" s="8">
        <v>33.3</v>
      </c>
      <c r="T6" s="13"/>
      <c r="U6" s="14">
        <f>Q6*0.85</f>
        <v>24.395</v>
      </c>
      <c r="V6" s="15" t="s">
        <v>9</v>
      </c>
      <c r="W6" s="14">
        <f>S6*0.85</f>
        <v>28.304999999999996</v>
      </c>
      <c r="X6" s="17"/>
      <c r="Y6" s="17"/>
    </row>
    <row r="7" spans="1:25" ht="15.75">
      <c r="A7" s="2"/>
      <c r="B7" s="3"/>
      <c r="C7" s="11">
        <v>3</v>
      </c>
      <c r="D7" s="18" t="s">
        <v>17</v>
      </c>
      <c r="E7" s="12" t="s">
        <v>18</v>
      </c>
      <c r="F7" s="8">
        <v>58.3</v>
      </c>
      <c r="G7" s="8" t="s">
        <v>9</v>
      </c>
      <c r="H7" s="8">
        <v>67.8</v>
      </c>
      <c r="I7" s="13"/>
      <c r="J7" s="14">
        <f>F7*0.85</f>
        <v>49.555</v>
      </c>
      <c r="K7" s="15" t="s">
        <v>9</v>
      </c>
      <c r="L7" s="14">
        <f>H7*0.85</f>
        <v>57.629999999999995</v>
      </c>
      <c r="M7" s="16"/>
      <c r="N7" s="11">
        <v>33</v>
      </c>
      <c r="O7" s="5" t="s">
        <v>19</v>
      </c>
      <c r="P7" s="12" t="s">
        <v>20</v>
      </c>
      <c r="Q7" s="8">
        <v>28.1</v>
      </c>
      <c r="R7" s="8" t="s">
        <v>9</v>
      </c>
      <c r="S7" s="8">
        <v>32.6</v>
      </c>
      <c r="T7" s="13"/>
      <c r="U7" s="14">
        <f>Q7*0.85</f>
        <v>23.885</v>
      </c>
      <c r="V7" s="15" t="s">
        <v>9</v>
      </c>
      <c r="W7" s="14">
        <f>S7*0.85</f>
        <v>27.71</v>
      </c>
      <c r="X7" s="17"/>
      <c r="Y7" s="17"/>
    </row>
    <row r="8" spans="1:25" ht="15.75">
      <c r="A8" s="2"/>
      <c r="B8" s="3"/>
      <c r="C8" s="11">
        <v>4</v>
      </c>
      <c r="D8" s="5" t="s">
        <v>21</v>
      </c>
      <c r="E8" s="12" t="s">
        <v>22</v>
      </c>
      <c r="F8" s="8">
        <v>55.5</v>
      </c>
      <c r="G8" s="8" t="s">
        <v>9</v>
      </c>
      <c r="H8" s="8">
        <v>64.5</v>
      </c>
      <c r="I8" s="13"/>
      <c r="J8" s="14">
        <f>F8*0.85</f>
        <v>47.175</v>
      </c>
      <c r="K8" s="15" t="s">
        <v>9</v>
      </c>
      <c r="L8" s="14">
        <f>H8*0.85</f>
        <v>54.824999999999996</v>
      </c>
      <c r="M8" s="16"/>
      <c r="N8" s="11">
        <v>34</v>
      </c>
      <c r="O8" s="19" t="s">
        <v>23</v>
      </c>
      <c r="P8" s="12" t="s">
        <v>24</v>
      </c>
      <c r="Q8" s="8">
        <v>27.8</v>
      </c>
      <c r="R8" s="8" t="s">
        <v>9</v>
      </c>
      <c r="S8" s="8">
        <v>32.3</v>
      </c>
      <c r="T8" s="13"/>
      <c r="U8" s="14">
        <f>Q8*0.85</f>
        <v>23.63</v>
      </c>
      <c r="V8" s="15" t="s">
        <v>9</v>
      </c>
      <c r="W8" s="14">
        <f>S8*0.85</f>
        <v>27.455</v>
      </c>
      <c r="X8" s="17"/>
      <c r="Y8" s="17"/>
    </row>
    <row r="9" spans="1:25" ht="15.75">
      <c r="A9" s="2"/>
      <c r="B9" s="3"/>
      <c r="C9" s="11">
        <v>5</v>
      </c>
      <c r="D9" s="5" t="s">
        <v>25</v>
      </c>
      <c r="E9" s="12" t="s">
        <v>26</v>
      </c>
      <c r="F9" s="8">
        <v>48.6</v>
      </c>
      <c r="G9" s="8" t="s">
        <v>9</v>
      </c>
      <c r="H9" s="8">
        <v>56.4</v>
      </c>
      <c r="I9" s="13"/>
      <c r="J9" s="14">
        <f>F9*0.85</f>
        <v>41.31</v>
      </c>
      <c r="K9" s="15" t="s">
        <v>9</v>
      </c>
      <c r="L9" s="14">
        <f>H9*0.85</f>
        <v>47.94</v>
      </c>
      <c r="M9" s="16"/>
      <c r="N9" s="11">
        <v>35</v>
      </c>
      <c r="O9" s="5" t="s">
        <v>27</v>
      </c>
      <c r="P9" s="12" t="s">
        <v>26</v>
      </c>
      <c r="Q9" s="8">
        <v>27.6</v>
      </c>
      <c r="R9" s="8" t="s">
        <v>9</v>
      </c>
      <c r="S9" s="8">
        <v>32.1</v>
      </c>
      <c r="T9" s="13"/>
      <c r="U9" s="14">
        <f>Q9*0.85</f>
        <v>23.46</v>
      </c>
      <c r="V9" s="15" t="s">
        <v>9</v>
      </c>
      <c r="W9" s="14">
        <f>S9*0.85</f>
        <v>27.285</v>
      </c>
      <c r="X9" s="17"/>
      <c r="Y9" s="17"/>
    </row>
    <row r="10" spans="1:25" ht="15.75">
      <c r="A10" s="2"/>
      <c r="B10" s="3"/>
      <c r="C10" s="11">
        <v>6</v>
      </c>
      <c r="D10" s="19" t="s">
        <v>28</v>
      </c>
      <c r="E10" s="12" t="s">
        <v>29</v>
      </c>
      <c r="F10" s="8">
        <v>46.3</v>
      </c>
      <c r="G10" s="8" t="s">
        <v>9</v>
      </c>
      <c r="H10" s="8">
        <v>53.8</v>
      </c>
      <c r="I10" s="13"/>
      <c r="J10" s="14">
        <f>F10*0.85</f>
        <v>39.355</v>
      </c>
      <c r="K10" s="15" t="s">
        <v>9</v>
      </c>
      <c r="L10" s="14">
        <f>H10*0.85</f>
        <v>45.73</v>
      </c>
      <c r="M10" s="16"/>
      <c r="N10" s="11">
        <v>36</v>
      </c>
      <c r="O10" s="5" t="s">
        <v>30</v>
      </c>
      <c r="P10" s="12" t="s">
        <v>31</v>
      </c>
      <c r="Q10" s="8">
        <v>27.6</v>
      </c>
      <c r="R10" s="8" t="s">
        <v>9</v>
      </c>
      <c r="S10" s="8">
        <v>32</v>
      </c>
      <c r="T10" s="13"/>
      <c r="U10" s="14">
        <f>Q10*0.85</f>
        <v>23.46</v>
      </c>
      <c r="V10" s="15" t="s">
        <v>9</v>
      </c>
      <c r="W10" s="14">
        <f>S10*0.85</f>
        <v>27.2</v>
      </c>
      <c r="X10" s="17"/>
      <c r="Y10" s="17"/>
    </row>
    <row r="11" spans="1:25" ht="15.75">
      <c r="A11" s="2"/>
      <c r="B11" s="3"/>
      <c r="C11" s="11">
        <v>7</v>
      </c>
      <c r="D11" s="5" t="s">
        <v>32</v>
      </c>
      <c r="E11" s="12" t="s">
        <v>33</v>
      </c>
      <c r="F11" s="8">
        <v>45.5</v>
      </c>
      <c r="G11" s="8" t="s">
        <v>9</v>
      </c>
      <c r="H11" s="8">
        <v>52.9</v>
      </c>
      <c r="I11" s="13"/>
      <c r="J11" s="14">
        <f>F11*0.85</f>
        <v>38.675</v>
      </c>
      <c r="K11" s="15" t="s">
        <v>9</v>
      </c>
      <c r="L11" s="14">
        <f>H11*0.85</f>
        <v>44.964999999999996</v>
      </c>
      <c r="M11" s="16"/>
      <c r="N11" s="11">
        <v>37</v>
      </c>
      <c r="O11" s="5" t="s">
        <v>34</v>
      </c>
      <c r="P11" s="12" t="s">
        <v>18</v>
      </c>
      <c r="Q11" s="8">
        <v>27.3</v>
      </c>
      <c r="R11" s="8" t="s">
        <v>9</v>
      </c>
      <c r="S11" s="8">
        <v>31.8</v>
      </c>
      <c r="T11" s="13"/>
      <c r="U11" s="14">
        <f>Q11*0.85</f>
        <v>23.205</v>
      </c>
      <c r="V11" s="15" t="s">
        <v>9</v>
      </c>
      <c r="W11" s="14">
        <f>S11*0.85</f>
        <v>27.03</v>
      </c>
      <c r="X11" s="17"/>
      <c r="Y11" s="17"/>
    </row>
    <row r="12" spans="1:25" ht="15.75">
      <c r="A12" s="2"/>
      <c r="B12" s="3"/>
      <c r="C12" s="11">
        <v>8</v>
      </c>
      <c r="D12" s="18" t="s">
        <v>35</v>
      </c>
      <c r="E12" s="12" t="s">
        <v>36</v>
      </c>
      <c r="F12" s="8">
        <v>45.1</v>
      </c>
      <c r="G12" s="8" t="s">
        <v>9</v>
      </c>
      <c r="H12" s="8">
        <v>52.4</v>
      </c>
      <c r="I12" s="13"/>
      <c r="J12" s="14">
        <f>F12*0.85</f>
        <v>38.335</v>
      </c>
      <c r="K12" s="15" t="s">
        <v>9</v>
      </c>
      <c r="L12" s="14">
        <f>H12*0.85</f>
        <v>44.54</v>
      </c>
      <c r="M12" s="16"/>
      <c r="N12" s="11">
        <v>38</v>
      </c>
      <c r="O12" s="18" t="s">
        <v>37</v>
      </c>
      <c r="P12" s="12" t="s">
        <v>14</v>
      </c>
      <c r="Q12" s="8">
        <v>27.3</v>
      </c>
      <c r="R12" s="8" t="s">
        <v>9</v>
      </c>
      <c r="S12" s="8">
        <v>31.7</v>
      </c>
      <c r="T12" s="13"/>
      <c r="U12" s="14">
        <f>Q12*0.85</f>
        <v>23.205</v>
      </c>
      <c r="V12" s="15" t="s">
        <v>9</v>
      </c>
      <c r="W12" s="14">
        <f>S12*0.85</f>
        <v>26.945</v>
      </c>
      <c r="X12" s="17"/>
      <c r="Y12" s="17"/>
    </row>
    <row r="13" spans="1:25" ht="15.75">
      <c r="A13" s="2"/>
      <c r="B13" s="3"/>
      <c r="C13" s="11">
        <v>9</v>
      </c>
      <c r="D13" s="18" t="s">
        <v>38</v>
      </c>
      <c r="E13" s="12" t="s">
        <v>39</v>
      </c>
      <c r="F13" s="8">
        <v>43.5</v>
      </c>
      <c r="G13" s="8" t="s">
        <v>9</v>
      </c>
      <c r="H13" s="8">
        <v>50.6</v>
      </c>
      <c r="I13" s="13"/>
      <c r="J13" s="14">
        <f>F13*0.85</f>
        <v>36.975</v>
      </c>
      <c r="K13" s="15" t="s">
        <v>9</v>
      </c>
      <c r="L13" s="14">
        <f>H13*0.85</f>
        <v>43.01</v>
      </c>
      <c r="M13" s="16"/>
      <c r="N13" s="11">
        <v>39</v>
      </c>
      <c r="O13" s="5" t="s">
        <v>40</v>
      </c>
      <c r="P13" s="12" t="s">
        <v>14</v>
      </c>
      <c r="Q13" s="8">
        <v>26.9</v>
      </c>
      <c r="R13" s="8" t="s">
        <v>9</v>
      </c>
      <c r="S13" s="8">
        <v>31.3</v>
      </c>
      <c r="T13" s="13"/>
      <c r="U13" s="14">
        <f>Q13*0.85</f>
        <v>22.865</v>
      </c>
      <c r="V13" s="15" t="s">
        <v>9</v>
      </c>
      <c r="W13" s="14">
        <f>S13*0.85</f>
        <v>26.605</v>
      </c>
      <c r="X13" s="17"/>
      <c r="Y13" s="17"/>
    </row>
    <row r="14" spans="1:25" ht="15.75">
      <c r="A14" s="2"/>
      <c r="B14" s="3"/>
      <c r="C14" s="11">
        <v>10</v>
      </c>
      <c r="D14" s="5" t="s">
        <v>41</v>
      </c>
      <c r="E14" s="12" t="s">
        <v>26</v>
      </c>
      <c r="F14" s="8">
        <v>43.5</v>
      </c>
      <c r="G14" s="8" t="s">
        <v>9</v>
      </c>
      <c r="H14" s="8">
        <v>50.5</v>
      </c>
      <c r="I14" s="13"/>
      <c r="J14" s="14">
        <f>F14*0.85</f>
        <v>36.975</v>
      </c>
      <c r="K14" s="15" t="s">
        <v>9</v>
      </c>
      <c r="L14" s="14">
        <f>H14*0.85</f>
        <v>42.925</v>
      </c>
      <c r="M14" s="16"/>
      <c r="N14" s="11">
        <v>40</v>
      </c>
      <c r="O14" s="5" t="s">
        <v>42</v>
      </c>
      <c r="P14" s="12" t="s">
        <v>43</v>
      </c>
      <c r="Q14" s="8">
        <v>26.8</v>
      </c>
      <c r="R14" s="8" t="s">
        <v>9</v>
      </c>
      <c r="S14" s="8">
        <v>31.2</v>
      </c>
      <c r="T14" s="13"/>
      <c r="U14" s="14">
        <f>Q14*0.85</f>
        <v>22.78</v>
      </c>
      <c r="V14" s="15" t="s">
        <v>9</v>
      </c>
      <c r="W14" s="14">
        <f>S14*0.85</f>
        <v>26.52</v>
      </c>
      <c r="X14" s="17"/>
      <c r="Y14" s="17"/>
    </row>
    <row r="15" spans="1:25" ht="15.75">
      <c r="A15" s="2"/>
      <c r="B15" s="3"/>
      <c r="C15" s="11">
        <v>11</v>
      </c>
      <c r="D15" s="19" t="s">
        <v>44</v>
      </c>
      <c r="E15" s="12" t="s">
        <v>43</v>
      </c>
      <c r="F15" s="8">
        <v>42</v>
      </c>
      <c r="G15" s="8" t="s">
        <v>9</v>
      </c>
      <c r="H15" s="8">
        <v>48.9</v>
      </c>
      <c r="I15" s="13"/>
      <c r="J15" s="14">
        <f>F15*0.85</f>
        <v>35.699999999999996</v>
      </c>
      <c r="K15" s="15" t="s">
        <v>9</v>
      </c>
      <c r="L15" s="14">
        <f>H15*0.85</f>
        <v>41.565</v>
      </c>
      <c r="M15" s="16"/>
      <c r="N15" s="11">
        <v>41</v>
      </c>
      <c r="O15" s="5" t="s">
        <v>45</v>
      </c>
      <c r="P15" s="12" t="s">
        <v>20</v>
      </c>
      <c r="Q15" s="8">
        <v>26.6</v>
      </c>
      <c r="R15" s="8" t="s">
        <v>9</v>
      </c>
      <c r="S15" s="8">
        <v>30.9</v>
      </c>
      <c r="T15" s="13"/>
      <c r="U15" s="14">
        <f>Q15*0.85</f>
        <v>22.61</v>
      </c>
      <c r="V15" s="15" t="s">
        <v>9</v>
      </c>
      <c r="W15" s="14">
        <f>S15*0.85</f>
        <v>26.264999999999997</v>
      </c>
      <c r="X15" s="17"/>
      <c r="Y15" s="17"/>
    </row>
    <row r="16" spans="1:25" ht="15.75">
      <c r="A16" s="2"/>
      <c r="B16" s="3"/>
      <c r="C16" s="11">
        <v>12</v>
      </c>
      <c r="D16" s="5" t="s">
        <v>46</v>
      </c>
      <c r="E16" s="12" t="s">
        <v>14</v>
      </c>
      <c r="F16" s="8">
        <v>41.6</v>
      </c>
      <c r="G16" s="8" t="s">
        <v>9</v>
      </c>
      <c r="H16" s="8">
        <v>48.4</v>
      </c>
      <c r="I16" s="13"/>
      <c r="J16" s="14">
        <f>F16*0.85</f>
        <v>35.36</v>
      </c>
      <c r="K16" s="15" t="s">
        <v>9</v>
      </c>
      <c r="L16" s="14">
        <f>H16*0.85</f>
        <v>41.14</v>
      </c>
      <c r="M16" s="16"/>
      <c r="N16" s="11" t="s">
        <v>47</v>
      </c>
      <c r="O16" s="5" t="s">
        <v>48</v>
      </c>
      <c r="P16" s="12" t="s">
        <v>36</v>
      </c>
      <c r="Q16" s="8">
        <v>26.4</v>
      </c>
      <c r="R16" s="8" t="s">
        <v>9</v>
      </c>
      <c r="S16" s="8">
        <v>30.6</v>
      </c>
      <c r="T16" s="13"/>
      <c r="U16" s="14">
        <f>Q16*0.85</f>
        <v>22.439999999999998</v>
      </c>
      <c r="V16" s="15" t="s">
        <v>9</v>
      </c>
      <c r="W16" s="14">
        <f>S16*0.85</f>
        <v>26.01</v>
      </c>
      <c r="X16" s="17"/>
      <c r="Y16" s="17"/>
    </row>
    <row r="17" spans="1:25" ht="15.75">
      <c r="A17" s="2"/>
      <c r="B17" s="3"/>
      <c r="C17" s="11">
        <v>13</v>
      </c>
      <c r="D17" s="5" t="s">
        <v>49</v>
      </c>
      <c r="E17" s="12" t="s">
        <v>14</v>
      </c>
      <c r="F17" s="8">
        <v>41.4</v>
      </c>
      <c r="G17" s="8" t="s">
        <v>9</v>
      </c>
      <c r="H17" s="8">
        <v>48.1</v>
      </c>
      <c r="I17" s="13"/>
      <c r="J17" s="14">
        <f>F17*0.85</f>
        <v>35.19</v>
      </c>
      <c r="K17" s="15" t="s">
        <v>9</v>
      </c>
      <c r="L17" s="14">
        <f>H17*0.85</f>
        <v>40.885</v>
      </c>
      <c r="M17" s="16"/>
      <c r="N17" s="11" t="s">
        <v>47</v>
      </c>
      <c r="O17" s="5" t="s">
        <v>50</v>
      </c>
      <c r="P17" s="12" t="s">
        <v>36</v>
      </c>
      <c r="Q17" s="8">
        <v>26.4</v>
      </c>
      <c r="R17" s="8" t="s">
        <v>9</v>
      </c>
      <c r="S17" s="8">
        <v>30.6</v>
      </c>
      <c r="T17" s="13"/>
      <c r="U17" s="14">
        <f>Q17*0.85</f>
        <v>22.439999999999998</v>
      </c>
      <c r="V17" s="15" t="s">
        <v>9</v>
      </c>
      <c r="W17" s="14">
        <f>S17*0.85</f>
        <v>26.01</v>
      </c>
      <c r="X17" s="17"/>
      <c r="Y17" s="17"/>
    </row>
    <row r="18" spans="1:25" ht="15.75">
      <c r="A18" s="2"/>
      <c r="B18" s="3"/>
      <c r="C18" s="11">
        <v>14</v>
      </c>
      <c r="D18" s="5" t="s">
        <v>51</v>
      </c>
      <c r="E18" s="12" t="s">
        <v>12</v>
      </c>
      <c r="F18" s="8">
        <v>41.2</v>
      </c>
      <c r="G18" s="8" t="s">
        <v>9</v>
      </c>
      <c r="H18" s="8">
        <v>47.9</v>
      </c>
      <c r="I18" s="13"/>
      <c r="J18" s="14">
        <f>F18*0.85</f>
        <v>35.02</v>
      </c>
      <c r="K18" s="15" t="s">
        <v>9</v>
      </c>
      <c r="L18" s="14">
        <f>H18*0.85</f>
        <v>40.714999999999996</v>
      </c>
      <c r="M18" s="16"/>
      <c r="N18" s="11" t="s">
        <v>47</v>
      </c>
      <c r="O18" s="5" t="s">
        <v>52</v>
      </c>
      <c r="P18" s="12" t="s">
        <v>22</v>
      </c>
      <c r="Q18" s="8">
        <v>26.4</v>
      </c>
      <c r="R18" s="8" t="s">
        <v>9</v>
      </c>
      <c r="S18" s="8">
        <v>30.6</v>
      </c>
      <c r="T18" s="13"/>
      <c r="U18" s="14">
        <f>Q18*0.85</f>
        <v>22.439999999999998</v>
      </c>
      <c r="V18" s="15" t="s">
        <v>9</v>
      </c>
      <c r="W18" s="14">
        <f>S18*0.85</f>
        <v>26.01</v>
      </c>
      <c r="X18" s="17"/>
      <c r="Y18" s="17"/>
    </row>
    <row r="19" spans="1:25" ht="15.75">
      <c r="A19" s="2"/>
      <c r="B19" s="3"/>
      <c r="C19" s="11">
        <v>15</v>
      </c>
      <c r="D19" s="18" t="s">
        <v>53</v>
      </c>
      <c r="E19" s="12" t="s">
        <v>12</v>
      </c>
      <c r="F19" s="8">
        <v>40.4</v>
      </c>
      <c r="G19" s="8" t="s">
        <v>9</v>
      </c>
      <c r="H19" s="8">
        <v>47</v>
      </c>
      <c r="I19" s="13"/>
      <c r="J19" s="14">
        <f>F19*0.85</f>
        <v>34.339999999999996</v>
      </c>
      <c r="K19" s="15" t="s">
        <v>9</v>
      </c>
      <c r="L19" s="14">
        <f>H19*0.85</f>
        <v>39.949999999999996</v>
      </c>
      <c r="M19" s="16"/>
      <c r="N19" s="11">
        <v>45</v>
      </c>
      <c r="O19" s="5" t="s">
        <v>54</v>
      </c>
      <c r="P19" s="12" t="s">
        <v>26</v>
      </c>
      <c r="Q19" s="8">
        <v>26.3</v>
      </c>
      <c r="R19" s="8" t="s">
        <v>9</v>
      </c>
      <c r="S19" s="8">
        <v>30.5</v>
      </c>
      <c r="T19" s="13"/>
      <c r="U19" s="14">
        <f>Q19*0.85</f>
        <v>22.355</v>
      </c>
      <c r="V19" s="15" t="s">
        <v>9</v>
      </c>
      <c r="W19" s="14">
        <f>S19*0.85</f>
        <v>25.925</v>
      </c>
      <c r="X19" s="17"/>
      <c r="Y19" s="17"/>
    </row>
    <row r="20" spans="1:25" ht="15.75">
      <c r="A20" s="2"/>
      <c r="B20" s="3"/>
      <c r="C20" s="11">
        <v>16</v>
      </c>
      <c r="D20" s="5" t="s">
        <v>55</v>
      </c>
      <c r="E20" s="12" t="s">
        <v>36</v>
      </c>
      <c r="F20" s="8">
        <v>39.4</v>
      </c>
      <c r="G20" s="8" t="s">
        <v>9</v>
      </c>
      <c r="H20" s="8">
        <v>45.8</v>
      </c>
      <c r="I20" s="13"/>
      <c r="J20" s="14">
        <f>F20*0.85</f>
        <v>33.489999999999995</v>
      </c>
      <c r="K20" s="15" t="s">
        <v>9</v>
      </c>
      <c r="L20" s="14">
        <f>H20*0.85</f>
        <v>38.93</v>
      </c>
      <c r="M20" s="16"/>
      <c r="N20" s="11">
        <v>46</v>
      </c>
      <c r="O20" s="5" t="s">
        <v>56</v>
      </c>
      <c r="P20" s="12" t="s">
        <v>36</v>
      </c>
      <c r="Q20" s="8">
        <v>26.1</v>
      </c>
      <c r="R20" s="8" t="s">
        <v>9</v>
      </c>
      <c r="S20" s="8">
        <v>30.4</v>
      </c>
      <c r="T20" s="13"/>
      <c r="U20" s="14">
        <f>Q20*0.85</f>
        <v>22.185000000000002</v>
      </c>
      <c r="V20" s="15" t="s">
        <v>9</v>
      </c>
      <c r="W20" s="14">
        <f>S20*0.85</f>
        <v>25.84</v>
      </c>
      <c r="X20" s="17"/>
      <c r="Y20" s="17"/>
    </row>
    <row r="21" spans="1:25" ht="15.75">
      <c r="A21" s="2"/>
      <c r="B21" s="3"/>
      <c r="C21" s="11">
        <v>17</v>
      </c>
      <c r="D21" s="5" t="s">
        <v>57</v>
      </c>
      <c r="E21" s="12" t="s">
        <v>12</v>
      </c>
      <c r="F21" s="8">
        <v>38.9</v>
      </c>
      <c r="G21" s="8" t="s">
        <v>9</v>
      </c>
      <c r="H21" s="8">
        <v>45.2</v>
      </c>
      <c r="I21" s="13"/>
      <c r="J21" s="14">
        <f>F21*0.85</f>
        <v>33.065</v>
      </c>
      <c r="K21" s="15" t="s">
        <v>9</v>
      </c>
      <c r="L21" s="14">
        <f>H21*0.85</f>
        <v>38.42</v>
      </c>
      <c r="M21" s="16"/>
      <c r="N21" s="11">
        <v>47</v>
      </c>
      <c r="O21" s="5" t="s">
        <v>58</v>
      </c>
      <c r="P21" s="12" t="s">
        <v>16</v>
      </c>
      <c r="Q21" s="8">
        <v>25.9</v>
      </c>
      <c r="R21" s="8" t="s">
        <v>9</v>
      </c>
      <c r="S21" s="8">
        <v>30.1</v>
      </c>
      <c r="T21" s="13"/>
      <c r="U21" s="14">
        <f>Q21*0.85</f>
        <v>22.014999999999997</v>
      </c>
      <c r="V21" s="15" t="s">
        <v>9</v>
      </c>
      <c r="W21" s="14">
        <f>S21*0.85</f>
        <v>25.585</v>
      </c>
      <c r="X21" s="17"/>
      <c r="Y21" s="17"/>
    </row>
    <row r="22" spans="1:25" ht="15.75">
      <c r="A22" s="2"/>
      <c r="B22" s="3"/>
      <c r="C22" s="11">
        <v>18</v>
      </c>
      <c r="D22" s="5" t="s">
        <v>59</v>
      </c>
      <c r="E22" s="12" t="s">
        <v>16</v>
      </c>
      <c r="F22" s="8">
        <v>38.5</v>
      </c>
      <c r="G22" s="8" t="s">
        <v>9</v>
      </c>
      <c r="H22" s="8">
        <v>44.8</v>
      </c>
      <c r="I22" s="13"/>
      <c r="J22" s="14">
        <f>F22*0.85</f>
        <v>32.725</v>
      </c>
      <c r="K22" s="15" t="s">
        <v>9</v>
      </c>
      <c r="L22" s="14">
        <f>H22*0.85</f>
        <v>38.08</v>
      </c>
      <c r="M22" s="16"/>
      <c r="N22" s="11">
        <v>48</v>
      </c>
      <c r="O22" s="5" t="s">
        <v>60</v>
      </c>
      <c r="P22" s="12" t="s">
        <v>12</v>
      </c>
      <c r="Q22" s="8">
        <v>25.4</v>
      </c>
      <c r="R22" s="8" t="s">
        <v>9</v>
      </c>
      <c r="S22" s="8">
        <v>29.6</v>
      </c>
      <c r="T22" s="13"/>
      <c r="U22" s="14">
        <f>Q22*0.85</f>
        <v>21.59</v>
      </c>
      <c r="V22" s="15" t="s">
        <v>9</v>
      </c>
      <c r="W22" s="14">
        <f>S22*0.85</f>
        <v>25.16</v>
      </c>
      <c r="X22" s="17"/>
      <c r="Y22" s="17"/>
    </row>
    <row r="23" spans="1:25" ht="15.75">
      <c r="A23" s="2"/>
      <c r="B23" s="3"/>
      <c r="C23" s="11">
        <v>19</v>
      </c>
      <c r="D23" s="5" t="s">
        <v>61</v>
      </c>
      <c r="E23" s="12" t="s">
        <v>62</v>
      </c>
      <c r="F23" s="8">
        <v>37.3</v>
      </c>
      <c r="G23" s="8" t="s">
        <v>9</v>
      </c>
      <c r="H23" s="8">
        <v>43.3</v>
      </c>
      <c r="I23" s="13"/>
      <c r="J23" s="14">
        <f>F23*0.85</f>
        <v>31.705</v>
      </c>
      <c r="K23" s="15" t="s">
        <v>9</v>
      </c>
      <c r="L23" s="14">
        <f>H23*0.85</f>
        <v>36.805</v>
      </c>
      <c r="M23" s="16"/>
      <c r="N23" s="11">
        <v>48</v>
      </c>
      <c r="O23" s="5" t="s">
        <v>63</v>
      </c>
      <c r="P23" s="12" t="s">
        <v>14</v>
      </c>
      <c r="Q23" s="8">
        <v>25.4</v>
      </c>
      <c r="R23" s="8" t="s">
        <v>9</v>
      </c>
      <c r="S23" s="8">
        <v>29.6</v>
      </c>
      <c r="T23" s="13"/>
      <c r="U23" s="14">
        <f>Q23*0.85</f>
        <v>21.59</v>
      </c>
      <c r="V23" s="15" t="s">
        <v>9</v>
      </c>
      <c r="W23" s="14">
        <f>S23*0.85</f>
        <v>25.16</v>
      </c>
      <c r="X23" s="17"/>
      <c r="Y23" s="17"/>
    </row>
    <row r="24" spans="1:25" ht="15.75">
      <c r="A24" s="2"/>
      <c r="B24" s="3"/>
      <c r="C24" s="11">
        <v>20</v>
      </c>
      <c r="D24" s="18" t="s">
        <v>64</v>
      </c>
      <c r="E24" s="12" t="s">
        <v>31</v>
      </c>
      <c r="F24" s="8">
        <v>37.2</v>
      </c>
      <c r="G24" s="8" t="s">
        <v>9</v>
      </c>
      <c r="H24" s="8">
        <v>43.2</v>
      </c>
      <c r="I24" s="13"/>
      <c r="J24" s="14">
        <f>F24*0.85</f>
        <v>31.62</v>
      </c>
      <c r="K24" s="15" t="s">
        <v>9</v>
      </c>
      <c r="L24" s="14">
        <f>H24*0.85</f>
        <v>36.72</v>
      </c>
      <c r="M24" s="16"/>
      <c r="N24" s="11">
        <v>50</v>
      </c>
      <c r="O24" s="5" t="s">
        <v>65</v>
      </c>
      <c r="P24" s="12" t="s">
        <v>26</v>
      </c>
      <c r="Q24" s="8">
        <v>25.2</v>
      </c>
      <c r="R24" s="8" t="s">
        <v>9</v>
      </c>
      <c r="S24" s="8">
        <v>29.3</v>
      </c>
      <c r="T24" s="13"/>
      <c r="U24" s="14">
        <f>Q24*0.85</f>
        <v>21.419999999999998</v>
      </c>
      <c r="V24" s="15" t="s">
        <v>9</v>
      </c>
      <c r="W24" s="14">
        <f>S24*0.85</f>
        <v>24.905</v>
      </c>
      <c r="X24" s="17"/>
      <c r="Y24" s="17"/>
    </row>
    <row r="25" spans="1:25" ht="15.75">
      <c r="A25" s="2"/>
      <c r="B25" s="3"/>
      <c r="C25" s="11" t="s">
        <v>66</v>
      </c>
      <c r="D25" s="5" t="s">
        <v>67</v>
      </c>
      <c r="E25" s="12" t="s">
        <v>22</v>
      </c>
      <c r="F25" s="8">
        <v>36.7</v>
      </c>
      <c r="G25" s="8" t="s">
        <v>9</v>
      </c>
      <c r="H25" s="8">
        <v>42.6</v>
      </c>
      <c r="I25" s="13"/>
      <c r="J25" s="14">
        <f>F25*0.85</f>
        <v>31.195</v>
      </c>
      <c r="K25" s="15" t="s">
        <v>9</v>
      </c>
      <c r="L25" s="14">
        <f>H25*0.85</f>
        <v>36.21</v>
      </c>
      <c r="M25" s="16"/>
      <c r="N25" s="11">
        <v>51</v>
      </c>
      <c r="O25" s="5" t="s">
        <v>68</v>
      </c>
      <c r="P25" s="12" t="s">
        <v>62</v>
      </c>
      <c r="Q25" s="8">
        <v>25</v>
      </c>
      <c r="R25" s="8" t="s">
        <v>9</v>
      </c>
      <c r="S25" s="8">
        <v>29.1</v>
      </c>
      <c r="T25" s="13"/>
      <c r="U25" s="14">
        <f>Q25*0.85</f>
        <v>21.25</v>
      </c>
      <c r="V25" s="15" t="s">
        <v>9</v>
      </c>
      <c r="W25" s="14">
        <f>S25*0.85</f>
        <v>24.735</v>
      </c>
      <c r="X25" s="17"/>
      <c r="Y25" s="17"/>
    </row>
    <row r="26" spans="1:25" ht="15.75">
      <c r="A26" s="2"/>
      <c r="B26" s="3"/>
      <c r="C26" s="11" t="s">
        <v>66</v>
      </c>
      <c r="D26" s="5" t="s">
        <v>69</v>
      </c>
      <c r="E26" s="12" t="s">
        <v>14</v>
      </c>
      <c r="F26" s="8">
        <v>36.7</v>
      </c>
      <c r="G26" s="8" t="s">
        <v>9</v>
      </c>
      <c r="H26" s="8">
        <v>42.6</v>
      </c>
      <c r="I26" s="13"/>
      <c r="J26" s="14">
        <f>F26*0.85</f>
        <v>31.195</v>
      </c>
      <c r="K26" s="15" t="s">
        <v>9</v>
      </c>
      <c r="L26" s="14">
        <f>H26*0.85</f>
        <v>36.21</v>
      </c>
      <c r="M26" s="16"/>
      <c r="N26" s="11">
        <v>51</v>
      </c>
      <c r="O26" s="5" t="s">
        <v>70</v>
      </c>
      <c r="P26" s="12" t="s">
        <v>36</v>
      </c>
      <c r="Q26" s="8">
        <v>25</v>
      </c>
      <c r="R26" s="8" t="s">
        <v>9</v>
      </c>
      <c r="S26" s="8">
        <v>29.1</v>
      </c>
      <c r="T26" s="13"/>
      <c r="U26" s="14">
        <f>Q26*0.85</f>
        <v>21.25</v>
      </c>
      <c r="V26" s="15" t="s">
        <v>9</v>
      </c>
      <c r="W26" s="14">
        <f>S26*0.85</f>
        <v>24.735</v>
      </c>
      <c r="X26" s="17"/>
      <c r="Y26" s="17"/>
    </row>
    <row r="27" spans="1:25" ht="15.75">
      <c r="A27" s="2"/>
      <c r="B27" s="3"/>
      <c r="C27" s="11">
        <v>23</v>
      </c>
      <c r="D27" s="5" t="s">
        <v>71</v>
      </c>
      <c r="E27" s="12" t="s">
        <v>12</v>
      </c>
      <c r="F27" s="8">
        <v>34.2</v>
      </c>
      <c r="G27" s="8" t="s">
        <v>9</v>
      </c>
      <c r="H27" s="8">
        <v>39.8</v>
      </c>
      <c r="I27" s="13"/>
      <c r="J27" s="14">
        <f>F27*0.85</f>
        <v>29.07</v>
      </c>
      <c r="K27" s="15" t="s">
        <v>9</v>
      </c>
      <c r="L27" s="14">
        <f>H27*0.85</f>
        <v>33.83</v>
      </c>
      <c r="M27" s="16"/>
      <c r="N27" s="11">
        <v>53</v>
      </c>
      <c r="O27" s="18" t="s">
        <v>72</v>
      </c>
      <c r="P27" s="12" t="s">
        <v>73</v>
      </c>
      <c r="Q27" s="8">
        <v>24.9</v>
      </c>
      <c r="R27" s="8" t="s">
        <v>9</v>
      </c>
      <c r="S27" s="8">
        <v>28.9</v>
      </c>
      <c r="T27" s="13"/>
      <c r="U27" s="14">
        <f>Q27*0.85</f>
        <v>21.165</v>
      </c>
      <c r="V27" s="15" t="s">
        <v>9</v>
      </c>
      <c r="W27" s="14">
        <f>S27*0.85</f>
        <v>24.564999999999998</v>
      </c>
      <c r="X27" s="17"/>
      <c r="Y27" s="17"/>
    </row>
    <row r="28" spans="1:25" ht="15.75">
      <c r="A28" s="2"/>
      <c r="B28" s="3"/>
      <c r="C28" s="11">
        <v>24</v>
      </c>
      <c r="D28" s="5" t="s">
        <v>74</v>
      </c>
      <c r="E28" s="12" t="s">
        <v>33</v>
      </c>
      <c r="F28" s="8">
        <v>31.4</v>
      </c>
      <c r="G28" s="8" t="s">
        <v>9</v>
      </c>
      <c r="H28" s="8">
        <v>36.5</v>
      </c>
      <c r="I28" s="13"/>
      <c r="J28" s="14">
        <f>F28*0.85</f>
        <v>26.689999999999998</v>
      </c>
      <c r="K28" s="15" t="s">
        <v>9</v>
      </c>
      <c r="L28" s="14">
        <f>H28*0.85</f>
        <v>31.025</v>
      </c>
      <c r="M28" s="16"/>
      <c r="N28" s="11">
        <v>54</v>
      </c>
      <c r="O28" s="18" t="s">
        <v>75</v>
      </c>
      <c r="P28" s="12" t="s">
        <v>76</v>
      </c>
      <c r="Q28" s="8">
        <v>24.5</v>
      </c>
      <c r="R28" s="8" t="s">
        <v>9</v>
      </c>
      <c r="S28" s="8">
        <v>28.5</v>
      </c>
      <c r="T28" s="13"/>
      <c r="U28" s="14">
        <f>Q28*0.85</f>
        <v>20.825</v>
      </c>
      <c r="V28" s="15" t="s">
        <v>9</v>
      </c>
      <c r="W28" s="14">
        <f>S28*0.85</f>
        <v>24.224999999999998</v>
      </c>
      <c r="X28" s="17"/>
      <c r="Y28" s="17"/>
    </row>
    <row r="29" spans="1:25" ht="15.75">
      <c r="A29" s="2"/>
      <c r="B29" s="3"/>
      <c r="C29" s="11">
        <v>25</v>
      </c>
      <c r="D29" s="5" t="s">
        <v>77</v>
      </c>
      <c r="E29" s="12" t="s">
        <v>16</v>
      </c>
      <c r="F29" s="8">
        <v>31</v>
      </c>
      <c r="G29" s="8" t="s">
        <v>9</v>
      </c>
      <c r="H29" s="8">
        <v>36</v>
      </c>
      <c r="I29" s="13"/>
      <c r="J29" s="14">
        <f>F29*0.85</f>
        <v>26.349999999999998</v>
      </c>
      <c r="K29" s="15" t="s">
        <v>9</v>
      </c>
      <c r="L29" s="14">
        <f>H29*0.85</f>
        <v>30.599999999999998</v>
      </c>
      <c r="M29" s="16"/>
      <c r="N29" s="11">
        <v>55</v>
      </c>
      <c r="O29" s="5" t="s">
        <v>78</v>
      </c>
      <c r="P29" s="12" t="s">
        <v>43</v>
      </c>
      <c r="Q29" s="8">
        <v>24.3</v>
      </c>
      <c r="R29" s="8" t="s">
        <v>9</v>
      </c>
      <c r="S29" s="8">
        <v>28.3</v>
      </c>
      <c r="T29" s="13"/>
      <c r="U29" s="14">
        <f>Q29*0.85</f>
        <v>20.655</v>
      </c>
      <c r="V29" s="15" t="s">
        <v>9</v>
      </c>
      <c r="W29" s="14">
        <f>S29*0.85</f>
        <v>24.055</v>
      </c>
      <c r="X29" s="17"/>
      <c r="Y29" s="17"/>
    </row>
    <row r="30" spans="1:25" ht="15.75">
      <c r="A30" s="2"/>
      <c r="B30" s="3"/>
      <c r="C30" s="11">
        <v>26</v>
      </c>
      <c r="D30" s="5" t="s">
        <v>79</v>
      </c>
      <c r="E30" s="12" t="s">
        <v>80</v>
      </c>
      <c r="F30" s="8">
        <v>30.5</v>
      </c>
      <c r="G30" s="8" t="s">
        <v>9</v>
      </c>
      <c r="H30" s="8">
        <v>35.5</v>
      </c>
      <c r="I30" s="13"/>
      <c r="J30" s="14">
        <f>F30*0.85</f>
        <v>25.925</v>
      </c>
      <c r="K30" s="15" t="s">
        <v>9</v>
      </c>
      <c r="L30" s="14">
        <f>H30*0.85</f>
        <v>30.175</v>
      </c>
      <c r="M30" s="16"/>
      <c r="N30" s="11">
        <v>56</v>
      </c>
      <c r="O30" s="5" t="s">
        <v>81</v>
      </c>
      <c r="P30" s="12" t="s">
        <v>82</v>
      </c>
      <c r="Q30" s="8">
        <v>24</v>
      </c>
      <c r="R30" s="8" t="s">
        <v>9</v>
      </c>
      <c r="S30" s="8">
        <v>27.9</v>
      </c>
      <c r="T30" s="13"/>
      <c r="U30" s="14">
        <f>Q30*0.85</f>
        <v>20.4</v>
      </c>
      <c r="V30" s="15" t="s">
        <v>9</v>
      </c>
      <c r="W30" s="14">
        <f>S30*0.85</f>
        <v>23.715</v>
      </c>
      <c r="X30" s="17"/>
      <c r="Y30" s="17"/>
    </row>
    <row r="31" spans="1:25" ht="15.75">
      <c r="A31" s="2"/>
      <c r="B31" s="3"/>
      <c r="C31" s="11">
        <v>27</v>
      </c>
      <c r="D31" s="6" t="s">
        <v>83</v>
      </c>
      <c r="E31" s="12" t="s">
        <v>16</v>
      </c>
      <c r="F31" s="8">
        <v>30.1</v>
      </c>
      <c r="G31" s="8" t="s">
        <v>9</v>
      </c>
      <c r="H31" s="8">
        <v>34.9</v>
      </c>
      <c r="I31" s="13"/>
      <c r="J31" s="14">
        <f>F31*0.85</f>
        <v>25.585</v>
      </c>
      <c r="K31" s="15" t="s">
        <v>9</v>
      </c>
      <c r="L31" s="14">
        <f>H31*0.85</f>
        <v>29.665</v>
      </c>
      <c r="M31" s="16"/>
      <c r="N31" s="11">
        <v>57</v>
      </c>
      <c r="O31" s="18" t="s">
        <v>84</v>
      </c>
      <c r="P31" s="12" t="s">
        <v>43</v>
      </c>
      <c r="Q31" s="8">
        <v>23.1</v>
      </c>
      <c r="R31" s="8" t="s">
        <v>9</v>
      </c>
      <c r="S31" s="8">
        <v>26.8</v>
      </c>
      <c r="T31" s="13"/>
      <c r="U31" s="14">
        <f>Q31*0.85</f>
        <v>19.635</v>
      </c>
      <c r="V31" s="15" t="s">
        <v>9</v>
      </c>
      <c r="W31" s="14">
        <f>S31*0.85</f>
        <v>22.78</v>
      </c>
      <c r="X31" s="17"/>
      <c r="Y31" s="17"/>
    </row>
    <row r="32" spans="1:25" ht="15.75">
      <c r="A32" s="2"/>
      <c r="B32" s="3"/>
      <c r="C32" s="11">
        <v>28</v>
      </c>
      <c r="D32" s="5" t="s">
        <v>85</v>
      </c>
      <c r="E32" s="12" t="s">
        <v>86</v>
      </c>
      <c r="F32" s="8">
        <v>29.6</v>
      </c>
      <c r="G32" s="8" t="s">
        <v>9</v>
      </c>
      <c r="H32" s="8">
        <v>34.4</v>
      </c>
      <c r="I32" s="13"/>
      <c r="J32" s="14">
        <f>F32*0.85</f>
        <v>25.16</v>
      </c>
      <c r="K32" s="15" t="s">
        <v>9</v>
      </c>
      <c r="L32" s="14">
        <f>H32*0.85</f>
        <v>29.24</v>
      </c>
      <c r="M32" s="16"/>
      <c r="N32" s="11">
        <v>58</v>
      </c>
      <c r="O32" s="5" t="s">
        <v>87</v>
      </c>
      <c r="P32" s="12" t="s">
        <v>39</v>
      </c>
      <c r="Q32" s="8">
        <v>22.7</v>
      </c>
      <c r="R32" s="8" t="s">
        <v>9</v>
      </c>
      <c r="S32" s="8">
        <v>26.3</v>
      </c>
      <c r="T32" s="13"/>
      <c r="U32" s="14">
        <f>Q32*0.85</f>
        <v>19.294999999999998</v>
      </c>
      <c r="V32" s="15" t="s">
        <v>9</v>
      </c>
      <c r="W32" s="14">
        <f>S32*0.85</f>
        <v>22.355</v>
      </c>
      <c r="X32" s="17"/>
      <c r="Y32" s="17"/>
    </row>
    <row r="33" spans="1:25" ht="15.75">
      <c r="A33" s="2"/>
      <c r="B33" s="3"/>
      <c r="C33" s="11">
        <v>29</v>
      </c>
      <c r="D33" s="5" t="s">
        <v>88</v>
      </c>
      <c r="E33" s="12" t="s">
        <v>62</v>
      </c>
      <c r="F33" s="8">
        <v>29.2</v>
      </c>
      <c r="G33" s="8" t="s">
        <v>9</v>
      </c>
      <c r="H33" s="8">
        <v>33.9</v>
      </c>
      <c r="I33" s="13"/>
      <c r="J33" s="14">
        <f>F33*0.85</f>
        <v>24.82</v>
      </c>
      <c r="K33" s="15" t="s">
        <v>9</v>
      </c>
      <c r="L33" s="14">
        <f>H33*0.85</f>
        <v>28.814999999999998</v>
      </c>
      <c r="M33" s="16"/>
      <c r="N33" s="11">
        <v>59</v>
      </c>
      <c r="O33" s="18" t="s">
        <v>89</v>
      </c>
      <c r="P33" s="12" t="s">
        <v>90</v>
      </c>
      <c r="Q33" s="8">
        <v>22.6</v>
      </c>
      <c r="R33" s="8" t="s">
        <v>9</v>
      </c>
      <c r="S33" s="8">
        <v>26.3</v>
      </c>
      <c r="T33" s="13"/>
      <c r="U33" s="14">
        <f>Q33*0.85</f>
        <v>19.21</v>
      </c>
      <c r="V33" s="15" t="s">
        <v>9</v>
      </c>
      <c r="W33" s="14">
        <f>S33*0.85</f>
        <v>22.355</v>
      </c>
      <c r="X33" s="17"/>
      <c r="Y33" s="17"/>
    </row>
    <row r="34" spans="1:25" ht="15.75">
      <c r="A34" s="2"/>
      <c r="B34" s="3"/>
      <c r="C34" s="11">
        <v>30</v>
      </c>
      <c r="D34" s="5" t="s">
        <v>91</v>
      </c>
      <c r="E34" s="12" t="s">
        <v>80</v>
      </c>
      <c r="F34" s="8">
        <v>29.1</v>
      </c>
      <c r="G34" s="8" t="s">
        <v>9</v>
      </c>
      <c r="H34" s="8">
        <v>33.9</v>
      </c>
      <c r="I34" s="13"/>
      <c r="J34" s="14">
        <f>F34*0.85</f>
        <v>24.735</v>
      </c>
      <c r="K34" s="15" t="s">
        <v>9</v>
      </c>
      <c r="L34" s="14">
        <f>H34*0.85</f>
        <v>28.814999999999998</v>
      </c>
      <c r="M34" s="16"/>
      <c r="N34" s="11">
        <v>60</v>
      </c>
      <c r="O34" s="5" t="s">
        <v>92</v>
      </c>
      <c r="P34" s="12" t="s">
        <v>22</v>
      </c>
      <c r="Q34" s="8">
        <v>22.5</v>
      </c>
      <c r="R34" s="8" t="s">
        <v>9</v>
      </c>
      <c r="S34" s="8">
        <v>26.1</v>
      </c>
      <c r="T34" s="13"/>
      <c r="U34" s="14">
        <f>Q34*0.85</f>
        <v>19.125</v>
      </c>
      <c r="V34" s="15" t="s">
        <v>9</v>
      </c>
      <c r="W34" s="14">
        <f>S34*0.85</f>
        <v>22.185000000000002</v>
      </c>
      <c r="X34" s="6"/>
      <c r="Y34" s="6"/>
    </row>
    <row r="35" spans="1:25" ht="15.75">
      <c r="A35" s="2"/>
      <c r="B35" s="3"/>
      <c r="C35" s="3"/>
      <c r="D35" s="20" t="s">
        <v>93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1" t="s">
        <v>94</v>
      </c>
      <c r="Q35" s="6"/>
      <c r="R35" s="6"/>
      <c r="S35" s="6"/>
      <c r="T35" s="6"/>
      <c r="U35" s="6"/>
      <c r="V35" s="6"/>
      <c r="W35" s="6"/>
      <c r="X35" s="6"/>
      <c r="Y35" s="6"/>
    </row>
    <row r="36" spans="1:25" ht="15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>
      <c r="A37" s="2"/>
      <c r="B37" s="3"/>
      <c r="C37" s="3"/>
      <c r="D37" s="22" t="s">
        <v>95</v>
      </c>
      <c r="E37" s="23"/>
      <c r="F37" s="24" t="s">
        <v>5</v>
      </c>
      <c r="G37" s="25"/>
      <c r="H37" s="24"/>
      <c r="I37" s="26"/>
      <c r="J37" s="24" t="s">
        <v>6</v>
      </c>
      <c r="K37" s="24"/>
      <c r="L37" s="24"/>
      <c r="M37" s="25"/>
      <c r="N37" s="25"/>
      <c r="O37" s="22" t="s">
        <v>95</v>
      </c>
      <c r="P37" s="24"/>
      <c r="Q37" s="24" t="s">
        <v>5</v>
      </c>
      <c r="R37" s="25"/>
      <c r="S37" s="24"/>
      <c r="T37" s="27"/>
      <c r="U37" s="24" t="s">
        <v>6</v>
      </c>
      <c r="V37" s="24"/>
      <c r="W37" s="24"/>
      <c r="X37" s="6"/>
      <c r="Y37" s="6"/>
    </row>
    <row r="38" spans="1:25" ht="15.75">
      <c r="A38" s="2"/>
      <c r="B38" s="3"/>
      <c r="C38" s="28"/>
      <c r="D38" s="29" t="s">
        <v>8</v>
      </c>
      <c r="E38" s="23" t="s">
        <v>96</v>
      </c>
      <c r="F38" s="23">
        <f>F5+F18+F19+F21+F27+Q5+Q22</f>
        <v>426.19999999999993</v>
      </c>
      <c r="G38" s="23" t="s">
        <v>9</v>
      </c>
      <c r="H38" s="23">
        <f>H5+H18+H19+H21+H27+S5+S22</f>
        <v>495.40000000000003</v>
      </c>
      <c r="I38" s="13"/>
      <c r="J38" s="30">
        <f>J5+J18+J19+J21+J27+U5+U22</f>
        <v>362.27</v>
      </c>
      <c r="K38" s="23" t="s">
        <v>9</v>
      </c>
      <c r="L38" s="30">
        <f>L5+L18+L19+L21+L27+W5+W22</f>
        <v>421.09000000000003</v>
      </c>
      <c r="M38" s="23"/>
      <c r="N38" s="28"/>
      <c r="O38" s="29" t="s">
        <v>62</v>
      </c>
      <c r="P38" s="23" t="s">
        <v>97</v>
      </c>
      <c r="Q38" s="11">
        <f>F23+F33+Q25</f>
        <v>91.5</v>
      </c>
      <c r="R38" s="23" t="s">
        <v>9</v>
      </c>
      <c r="S38" s="11">
        <f>H23+H33+S25</f>
        <v>106.29999999999998</v>
      </c>
      <c r="T38" s="13"/>
      <c r="U38" s="31">
        <f>J23+J33+U25</f>
        <v>77.775</v>
      </c>
      <c r="V38" s="23" t="s">
        <v>9</v>
      </c>
      <c r="W38" s="31">
        <f>L23+L33+W25</f>
        <v>90.355</v>
      </c>
      <c r="X38" s="6"/>
      <c r="Y38" s="6"/>
    </row>
    <row r="39" spans="1:25" ht="15.75">
      <c r="A39" s="2"/>
      <c r="B39" s="3"/>
      <c r="C39" s="28"/>
      <c r="D39" s="29" t="s">
        <v>14</v>
      </c>
      <c r="E39" s="23" t="s">
        <v>96</v>
      </c>
      <c r="F39" s="23">
        <f>F6+F16+F17+F26+Q12+Q13+Q23</f>
        <v>301.5</v>
      </c>
      <c r="G39" s="23" t="s">
        <v>9</v>
      </c>
      <c r="H39" s="23">
        <f>H6+H16+H17+H26+S12+S13+S23</f>
        <v>350.40000000000003</v>
      </c>
      <c r="I39" s="13"/>
      <c r="J39" s="30">
        <f>J6+J16+J17+J26+U12+U13+U23</f>
        <v>256.275</v>
      </c>
      <c r="K39" s="23" t="s">
        <v>9</v>
      </c>
      <c r="L39" s="30">
        <f>L6+L16+L17+L26+W12+W13+W23</f>
        <v>297.84000000000003</v>
      </c>
      <c r="M39" s="23"/>
      <c r="N39" s="28"/>
      <c r="O39" s="29" t="s">
        <v>31</v>
      </c>
      <c r="P39" s="23" t="s">
        <v>98</v>
      </c>
      <c r="Q39" s="11">
        <f>F24+Q10</f>
        <v>64.80000000000001</v>
      </c>
      <c r="R39" s="23" t="s">
        <v>9</v>
      </c>
      <c r="S39" s="11">
        <f>H24+S10</f>
        <v>75.2</v>
      </c>
      <c r="T39" s="13"/>
      <c r="U39" s="31">
        <f>J24+U10</f>
        <v>55.08</v>
      </c>
      <c r="V39" s="23" t="s">
        <v>9</v>
      </c>
      <c r="W39" s="31">
        <f>L24+W10</f>
        <v>63.92</v>
      </c>
      <c r="X39" s="6"/>
      <c r="Y39" s="6"/>
    </row>
    <row r="40" spans="1:25" ht="15.75">
      <c r="A40" s="2"/>
      <c r="B40" s="3"/>
      <c r="C40" s="28"/>
      <c r="D40" s="29" t="s">
        <v>99</v>
      </c>
      <c r="E40" s="23" t="s">
        <v>96</v>
      </c>
      <c r="F40" s="23">
        <f>F12+F20+Q16+Q17+Q20+Q26+Q30</f>
        <v>212.4</v>
      </c>
      <c r="G40" s="23" t="s">
        <v>9</v>
      </c>
      <c r="H40" s="23">
        <f>H12+H20+S16+S17+S20+S26+S30</f>
        <v>246.79999999999998</v>
      </c>
      <c r="I40" s="13"/>
      <c r="J40" s="30">
        <f>J12+J20+U16+U17+U20+U26+U30</f>
        <v>180.54</v>
      </c>
      <c r="K40" s="23" t="s">
        <v>9</v>
      </c>
      <c r="L40" s="30">
        <f>L12+L20+W16+W17+W20+W26+W30</f>
        <v>209.78</v>
      </c>
      <c r="M40" s="23"/>
      <c r="N40" s="28"/>
      <c r="O40" s="29" t="s">
        <v>90</v>
      </c>
      <c r="P40" s="23" t="s">
        <v>100</v>
      </c>
      <c r="Q40" s="11">
        <f>Q33</f>
        <v>22.6</v>
      </c>
      <c r="R40" s="23" t="s">
        <v>9</v>
      </c>
      <c r="S40" s="11">
        <f>S33</f>
        <v>26.3</v>
      </c>
      <c r="T40" s="13"/>
      <c r="U40" s="31">
        <f>U33</f>
        <v>19.21</v>
      </c>
      <c r="V40" s="23" t="s">
        <v>9</v>
      </c>
      <c r="W40" s="31">
        <f>W33</f>
        <v>22.355</v>
      </c>
      <c r="X40" s="6"/>
      <c r="Y40" s="6"/>
    </row>
    <row r="41" spans="1:25" ht="15.75">
      <c r="A41" s="2"/>
      <c r="B41" s="3"/>
      <c r="C41" s="28"/>
      <c r="D41" s="29" t="s">
        <v>26</v>
      </c>
      <c r="E41" s="23" t="s">
        <v>101</v>
      </c>
      <c r="F41" s="23">
        <f>F9+F14+Q9+Q19+Q24</f>
        <v>171.2</v>
      </c>
      <c r="G41" s="23" t="s">
        <v>9</v>
      </c>
      <c r="H41" s="23">
        <f>H9+H14+S9+S19+S24</f>
        <v>198.8</v>
      </c>
      <c r="I41" s="13"/>
      <c r="J41" s="30">
        <f>J9+J14+U9+U19+U24</f>
        <v>145.52</v>
      </c>
      <c r="K41" s="23" t="s">
        <v>9</v>
      </c>
      <c r="L41" s="30">
        <f>L9+L14+W9+W19+W24</f>
        <v>168.98</v>
      </c>
      <c r="M41" s="23"/>
      <c r="N41" s="28"/>
      <c r="O41" s="29" t="s">
        <v>20</v>
      </c>
      <c r="P41" s="23" t="s">
        <v>102</v>
      </c>
      <c r="Q41" s="11">
        <f>Q7+Q15</f>
        <v>54.7</v>
      </c>
      <c r="R41" s="23" t="s">
        <v>9</v>
      </c>
      <c r="S41" s="11">
        <f>S7+S15</f>
        <v>63.5</v>
      </c>
      <c r="T41" s="13"/>
      <c r="U41" s="31">
        <f>U7+U15</f>
        <v>46.495000000000005</v>
      </c>
      <c r="V41" s="23" t="s">
        <v>9</v>
      </c>
      <c r="W41" s="31">
        <f>W7+W15</f>
        <v>53.974999999999994</v>
      </c>
      <c r="X41" s="6"/>
      <c r="Y41" s="6"/>
    </row>
    <row r="42" spans="1:25" ht="15.75">
      <c r="A42" s="2"/>
      <c r="B42" s="3"/>
      <c r="C42" s="28"/>
      <c r="D42" s="29" t="s">
        <v>103</v>
      </c>
      <c r="E42" s="23" t="s">
        <v>101</v>
      </c>
      <c r="F42" s="23">
        <f>F22+F29+F31+Q6+Q21</f>
        <v>154.2</v>
      </c>
      <c r="G42" s="23" t="s">
        <v>9</v>
      </c>
      <c r="H42" s="23">
        <f>H22+H29+H31+S6+S21</f>
        <v>179.1</v>
      </c>
      <c r="I42" s="13"/>
      <c r="J42" s="30">
        <f>J22+J29+J31+U6+U21</f>
        <v>131.07</v>
      </c>
      <c r="K42" s="23" t="s">
        <v>9</v>
      </c>
      <c r="L42" s="30">
        <f>L22+L29+L31+W6+W21</f>
        <v>152.23499999999999</v>
      </c>
      <c r="M42" s="23"/>
      <c r="N42" s="28"/>
      <c r="O42" s="29" t="s">
        <v>104</v>
      </c>
      <c r="P42" s="23" t="s">
        <v>102</v>
      </c>
      <c r="Q42" s="11">
        <f>F13+Q32</f>
        <v>66.2</v>
      </c>
      <c r="R42" s="23" t="s">
        <v>9</v>
      </c>
      <c r="S42" s="11">
        <f>H13+S32</f>
        <v>76.9</v>
      </c>
      <c r="T42" s="13"/>
      <c r="U42" s="31">
        <f>J13+U32</f>
        <v>56.269999999999996</v>
      </c>
      <c r="V42" s="23" t="s">
        <v>9</v>
      </c>
      <c r="W42" s="31">
        <f>L13+W32</f>
        <v>65.365</v>
      </c>
      <c r="X42" s="6"/>
      <c r="Y42" s="6"/>
    </row>
    <row r="43" spans="1:25" ht="15.75">
      <c r="A43" s="2"/>
      <c r="B43" s="3"/>
      <c r="C43" s="28"/>
      <c r="D43" s="29" t="s">
        <v>22</v>
      </c>
      <c r="E43" s="23" t="s">
        <v>105</v>
      </c>
      <c r="F43" s="23">
        <f>F8+F25+Q18+Q34</f>
        <v>141.1</v>
      </c>
      <c r="G43" s="23" t="s">
        <v>9</v>
      </c>
      <c r="H43" s="23">
        <f>H8+H25+S18+S34</f>
        <v>163.79999999999998</v>
      </c>
      <c r="I43" s="13"/>
      <c r="J43" s="30">
        <f>J8+J25+U18+U34</f>
        <v>119.935</v>
      </c>
      <c r="K43" s="23" t="s">
        <v>9</v>
      </c>
      <c r="L43" s="30">
        <f>L8+L25+W18+W34</f>
        <v>139.23000000000002</v>
      </c>
      <c r="M43" s="23"/>
      <c r="N43" s="28"/>
      <c r="O43" s="29" t="s">
        <v>106</v>
      </c>
      <c r="P43" s="23" t="s">
        <v>100</v>
      </c>
      <c r="Q43" s="11">
        <f>F32</f>
        <v>29.6</v>
      </c>
      <c r="R43" s="23" t="s">
        <v>9</v>
      </c>
      <c r="S43" s="11">
        <f>H32</f>
        <v>34.4</v>
      </c>
      <c r="T43" s="13"/>
      <c r="U43" s="31">
        <f>J32</f>
        <v>25.16</v>
      </c>
      <c r="V43" s="23" t="s">
        <v>9</v>
      </c>
      <c r="W43" s="31">
        <f>L32</f>
        <v>29.24</v>
      </c>
      <c r="X43" s="6"/>
      <c r="Y43" s="6"/>
    </row>
    <row r="44" spans="1:25" ht="15.75">
      <c r="A44" s="2"/>
      <c r="B44" s="3"/>
      <c r="C44" s="28"/>
      <c r="D44" s="29" t="s">
        <v>107</v>
      </c>
      <c r="E44" s="23" t="s">
        <v>105</v>
      </c>
      <c r="F44" s="23">
        <f>F15+Q14+Q29+Q31</f>
        <v>116.19999999999999</v>
      </c>
      <c r="G44" s="23" t="s">
        <v>9</v>
      </c>
      <c r="H44" s="23">
        <f>H15+S14+S29+S31</f>
        <v>135.2</v>
      </c>
      <c r="I44" s="13"/>
      <c r="J44" s="30">
        <f>J15+U14+U29+U31</f>
        <v>98.77</v>
      </c>
      <c r="K44" s="23" t="s">
        <v>9</v>
      </c>
      <c r="L44" s="30">
        <f>L15+W14+W29+W31</f>
        <v>114.91999999999999</v>
      </c>
      <c r="M44" s="23"/>
      <c r="N44" s="28"/>
      <c r="O44" s="29" t="s">
        <v>108</v>
      </c>
      <c r="P44" s="23" t="s">
        <v>100</v>
      </c>
      <c r="Q44" s="11">
        <f>Q8</f>
        <v>27.8</v>
      </c>
      <c r="R44" s="23" t="s">
        <v>9</v>
      </c>
      <c r="S44" s="11">
        <f>S8</f>
        <v>32.3</v>
      </c>
      <c r="T44" s="13"/>
      <c r="U44" s="31">
        <f>U8</f>
        <v>23.63</v>
      </c>
      <c r="V44" s="23" t="s">
        <v>9</v>
      </c>
      <c r="W44" s="31">
        <f>W8</f>
        <v>27.455</v>
      </c>
      <c r="X44" s="6"/>
      <c r="Y44" s="6"/>
    </row>
    <row r="45" spans="1:25" ht="15.75">
      <c r="A45" s="2"/>
      <c r="B45" s="3"/>
      <c r="C45" s="28"/>
      <c r="D45" s="29" t="s">
        <v>18</v>
      </c>
      <c r="E45" s="23" t="s">
        <v>102</v>
      </c>
      <c r="F45" s="23">
        <f>F7+Q11</f>
        <v>85.6</v>
      </c>
      <c r="G45" s="23" t="s">
        <v>9</v>
      </c>
      <c r="H45" s="23">
        <f>H7+S11</f>
        <v>99.6</v>
      </c>
      <c r="I45" s="13"/>
      <c r="J45" s="30">
        <f>J7+U11</f>
        <v>72.75999999999999</v>
      </c>
      <c r="K45" s="23" t="s">
        <v>9</v>
      </c>
      <c r="L45" s="30">
        <f>L7+W11</f>
        <v>84.66</v>
      </c>
      <c r="M45" s="23"/>
      <c r="N45" s="28"/>
      <c r="O45" s="29" t="s">
        <v>109</v>
      </c>
      <c r="P45" s="23" t="s">
        <v>102</v>
      </c>
      <c r="Q45" s="11">
        <f>F30+F34</f>
        <v>59.6</v>
      </c>
      <c r="R45" s="23" t="s">
        <v>9</v>
      </c>
      <c r="S45" s="11">
        <f>H30+H34</f>
        <v>69.4</v>
      </c>
      <c r="T45" s="13"/>
      <c r="U45" s="31">
        <f>J30+J34</f>
        <v>50.66</v>
      </c>
      <c r="V45" s="23" t="s">
        <v>9</v>
      </c>
      <c r="W45" s="31">
        <f>L30+L34</f>
        <v>58.989999999999995</v>
      </c>
      <c r="X45" s="6"/>
      <c r="Y45" s="6"/>
    </row>
    <row r="46" spans="1:25" ht="15.75">
      <c r="A46" s="2"/>
      <c r="B46" s="3"/>
      <c r="C46" s="28"/>
      <c r="D46" s="29" t="s">
        <v>110</v>
      </c>
      <c r="E46" s="23" t="s">
        <v>102</v>
      </c>
      <c r="F46" s="23">
        <f>F11+F28</f>
        <v>76.9</v>
      </c>
      <c r="G46" s="23" t="s">
        <v>9</v>
      </c>
      <c r="H46" s="23">
        <f>H11+H28</f>
        <v>89.4</v>
      </c>
      <c r="I46" s="13"/>
      <c r="J46" s="30">
        <f>J11+J28</f>
        <v>65.365</v>
      </c>
      <c r="K46" s="23" t="s">
        <v>9</v>
      </c>
      <c r="L46" s="30">
        <f>L11+L28</f>
        <v>75.99</v>
      </c>
      <c r="M46" s="23"/>
      <c r="N46" s="28"/>
      <c r="O46" s="29" t="s">
        <v>111</v>
      </c>
      <c r="P46" s="23" t="s">
        <v>100</v>
      </c>
      <c r="Q46" s="11">
        <f>Q28</f>
        <v>24.5</v>
      </c>
      <c r="R46" s="23" t="s">
        <v>9</v>
      </c>
      <c r="S46" s="11">
        <f>S28</f>
        <v>28.5</v>
      </c>
      <c r="T46" s="13"/>
      <c r="U46" s="31">
        <f>U28</f>
        <v>20.825</v>
      </c>
      <c r="V46" s="23" t="s">
        <v>9</v>
      </c>
      <c r="W46" s="31">
        <f>W28</f>
        <v>24.224999999999998</v>
      </c>
      <c r="X46" s="6"/>
      <c r="Y46" s="6"/>
    </row>
    <row r="47" spans="1:25" ht="15.75">
      <c r="A47" s="2"/>
      <c r="B47" s="3"/>
      <c r="C47" s="28"/>
      <c r="D47" s="29" t="s">
        <v>29</v>
      </c>
      <c r="E47" s="23" t="s">
        <v>100</v>
      </c>
      <c r="F47" s="23">
        <f>F10</f>
        <v>46.3</v>
      </c>
      <c r="G47" s="23" t="s">
        <v>9</v>
      </c>
      <c r="H47" s="23">
        <f>H10</f>
        <v>53.8</v>
      </c>
      <c r="I47" s="13"/>
      <c r="J47" s="30">
        <f>J10</f>
        <v>39.355</v>
      </c>
      <c r="K47" s="23" t="s">
        <v>9</v>
      </c>
      <c r="L47" s="30">
        <f>L10</f>
        <v>45.73</v>
      </c>
      <c r="M47" s="23"/>
      <c r="N47" s="28"/>
      <c r="O47" s="29" t="s">
        <v>73</v>
      </c>
      <c r="P47" s="23" t="s">
        <v>100</v>
      </c>
      <c r="Q47" s="11">
        <f>Q27</f>
        <v>24.9</v>
      </c>
      <c r="R47" s="23" t="s">
        <v>9</v>
      </c>
      <c r="S47" s="11">
        <f>S27</f>
        <v>28.9</v>
      </c>
      <c r="T47" s="13"/>
      <c r="U47" s="31">
        <f>U27</f>
        <v>21.165</v>
      </c>
      <c r="V47" s="23" t="s">
        <v>9</v>
      </c>
      <c r="W47" s="31">
        <f>W27</f>
        <v>24.564999999999998</v>
      </c>
      <c r="X47" s="6"/>
      <c r="Y47" s="6"/>
    </row>
    <row r="48" spans="1:25" ht="15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2" t="s">
        <v>112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>
      <c r="A51" s="2"/>
      <c r="B51" s="3"/>
      <c r="C51" s="3"/>
      <c r="D51" s="3"/>
      <c r="E51" s="33"/>
      <c r="F51" s="3"/>
      <c r="G51" s="3"/>
      <c r="H51" s="3"/>
      <c r="I51" s="3"/>
      <c r="J51" s="3"/>
      <c r="K51" s="3"/>
      <c r="L51" s="3"/>
      <c r="M51" s="3"/>
      <c r="N51" s="3"/>
      <c r="O51" s="3"/>
      <c r="P51" s="6"/>
      <c r="Q51" s="6"/>
      <c r="R51" s="6"/>
      <c r="S51" s="3"/>
      <c r="T51" s="6"/>
      <c r="U51" s="3"/>
      <c r="V51" s="6"/>
      <c r="W51" s="3"/>
      <c r="X51" s="6"/>
      <c r="Y51" s="6"/>
    </row>
    <row r="52" spans="1:25" ht="15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8"/>
      <c r="Q52" s="6"/>
      <c r="R52" s="6"/>
      <c r="S52" s="6"/>
      <c r="T52" s="6"/>
      <c r="U52" s="6"/>
      <c r="V52" s="6"/>
      <c r="W52" s="6"/>
      <c r="X52" s="6"/>
      <c r="Y52" s="6"/>
    </row>
    <row r="53" spans="1:25" ht="15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/>
      <c r="R54" s="6"/>
      <c r="S54" s="6"/>
      <c r="T54" s="6"/>
      <c r="U54" s="6"/>
      <c r="V54" s="6"/>
      <c r="W54" s="6"/>
      <c r="X54" s="6"/>
      <c r="Y54" s="6"/>
    </row>
    <row r="55" spans="1:25" ht="15.7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/>
      <c r="R56" s="6"/>
      <c r="S56" s="6"/>
      <c r="T56" s="6"/>
      <c r="U56" s="6"/>
      <c r="V56" s="6"/>
      <c r="W56" s="6"/>
      <c r="X56" s="6"/>
      <c r="Y56" s="6"/>
    </row>
    <row r="57" spans="1:25" ht="15.7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>
      <c r="A67" s="2"/>
      <c r="B67" s="3"/>
      <c r="C67" s="11"/>
      <c r="D67" s="5"/>
      <c r="E67" s="5"/>
      <c r="F67" s="8"/>
      <c r="G67" s="8"/>
      <c r="H67" s="8"/>
      <c r="I67" s="3"/>
      <c r="J67" s="3"/>
      <c r="K67" s="3"/>
      <c r="L67" s="3"/>
      <c r="M67" s="3"/>
      <c r="N67" s="3"/>
      <c r="O67" s="3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>
      <c r="A68" s="2"/>
      <c r="B68" s="3"/>
      <c r="C68" s="11"/>
      <c r="D68" s="5"/>
      <c r="E68" s="5"/>
      <c r="F68" s="8"/>
      <c r="G68" s="8"/>
      <c r="H68" s="8"/>
      <c r="I68" s="3"/>
      <c r="J68" s="3"/>
      <c r="K68" s="3"/>
      <c r="L68" s="3"/>
      <c r="M68" s="3"/>
      <c r="N68" s="3"/>
      <c r="O68" s="3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>
      <c r="A69" s="2"/>
      <c r="B69" s="3"/>
      <c r="C69" s="11"/>
      <c r="D69" s="5"/>
      <c r="E69" s="5"/>
      <c r="F69" s="8"/>
      <c r="G69" s="8"/>
      <c r="H69" s="8"/>
      <c r="I69" s="3"/>
      <c r="J69" s="3"/>
      <c r="K69" s="3"/>
      <c r="L69" s="3"/>
      <c r="M69" s="3"/>
      <c r="N69" s="3"/>
      <c r="O69" s="3"/>
      <c r="P69" s="6"/>
      <c r="Q69" s="6"/>
      <c r="R69" s="6"/>
      <c r="S69" s="6"/>
      <c r="T69" s="6"/>
      <c r="U69" s="6"/>
      <c r="V69" s="6"/>
      <c r="W69" s="6"/>
      <c r="X69" s="6"/>
      <c r="Y69" s="6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